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ibi\tmp\5039\"/>
    </mc:Choice>
  </mc:AlternateContent>
  <workbookProtection workbookAlgorithmName="SHA-512" workbookHashValue="j/qze9pyVJ6Fhu2aG9PxYVfRQ8kBv0NLJoUCF0mrMGSCM2HUa3WF+kNv2Om7eySVza6dZ7YO/m4tTbfbAKSeXQ==" workbookSaltValue="CWLDXdiehNgLYSwARRWjCg==" workbookSpinCount="100000" lockStructure="1"/>
  <bookViews>
    <workbookView xWindow="480" yWindow="60" windowWidth="13275" windowHeight="7170"/>
  </bookViews>
  <sheets>
    <sheet name="Summary" sheetId="1" r:id="rId1"/>
    <sheet name="MAN" sheetId="2" r:id="rId2"/>
    <sheet name="FS161" sheetId="3" r:id="rId3"/>
    <sheet name="FS162" sheetId="4" r:id="rId4"/>
    <sheet name="FS163" sheetId="5" r:id="rId5"/>
    <sheet name="DC16" sheetId="6" r:id="rId6"/>
    <sheet name="FS181" sheetId="7" r:id="rId7"/>
    <sheet name="FS182" sheetId="8" r:id="rId8"/>
    <sheet name="FS183" sheetId="9" r:id="rId9"/>
    <sheet name="FS184" sheetId="10" r:id="rId10"/>
    <sheet name="FS185" sheetId="11" r:id="rId11"/>
    <sheet name="DC18" sheetId="12" r:id="rId12"/>
    <sheet name="FS191" sheetId="13" r:id="rId13"/>
    <sheet name="FS192" sheetId="14" r:id="rId14"/>
    <sheet name="FS193" sheetId="15" r:id="rId15"/>
    <sheet name="FS194" sheetId="16" r:id="rId16"/>
    <sheet name="FS195" sheetId="17" r:id="rId17"/>
    <sheet name="FS196" sheetId="18" r:id="rId18"/>
    <sheet name="DC19" sheetId="19" r:id="rId19"/>
    <sheet name="FS201" sheetId="20" r:id="rId20"/>
    <sheet name="FS203" sheetId="21" r:id="rId21"/>
    <sheet name="FS204" sheetId="22" r:id="rId22"/>
    <sheet name="FS205" sheetId="23" r:id="rId23"/>
    <sheet name="DC20" sheetId="24" r:id="rId24"/>
  </sheets>
  <definedNames>
    <definedName name="_xlnm.Print_Area" localSheetId="5">'DC16'!$A$1:$X$128</definedName>
    <definedName name="_xlnm.Print_Area" localSheetId="11">'DC18'!$A$1:$X$128</definedName>
    <definedName name="_xlnm.Print_Area" localSheetId="18">'DC19'!$A$1:$X$128</definedName>
    <definedName name="_xlnm.Print_Area" localSheetId="23">'DC20'!$A$1:$X$128</definedName>
    <definedName name="_xlnm.Print_Area" localSheetId="2">'FS161'!$A$1:$X$128</definedName>
    <definedName name="_xlnm.Print_Area" localSheetId="3">'FS162'!$A$1:$X$128</definedName>
    <definedName name="_xlnm.Print_Area" localSheetId="4">'FS163'!$A$1:$X$128</definedName>
    <definedName name="_xlnm.Print_Area" localSheetId="6">'FS181'!$A$1:$X$128</definedName>
    <definedName name="_xlnm.Print_Area" localSheetId="7">'FS182'!$A$1:$X$128</definedName>
    <definedName name="_xlnm.Print_Area" localSheetId="8">'FS183'!$A$1:$X$128</definedName>
    <definedName name="_xlnm.Print_Area" localSheetId="9">'FS184'!$A$1:$X$128</definedName>
    <definedName name="_xlnm.Print_Area" localSheetId="10">'FS185'!$A$1:$X$128</definedName>
    <definedName name="_xlnm.Print_Area" localSheetId="12">'FS191'!$A$1:$X$128</definedName>
    <definedName name="_xlnm.Print_Area" localSheetId="13">'FS192'!$A$1:$X$128</definedName>
    <definedName name="_xlnm.Print_Area" localSheetId="14">'FS193'!$A$1:$X$128</definedName>
    <definedName name="_xlnm.Print_Area" localSheetId="15">'FS194'!$A$1:$X$128</definedName>
    <definedName name="_xlnm.Print_Area" localSheetId="16">'FS195'!$A$1:$X$128</definedName>
    <definedName name="_xlnm.Print_Area" localSheetId="17">'FS196'!$A$1:$X$128</definedName>
    <definedName name="_xlnm.Print_Area" localSheetId="19">'FS201'!$A$1:$X$128</definedName>
    <definedName name="_xlnm.Print_Area" localSheetId="20">'FS203'!$A$1:$X$128</definedName>
    <definedName name="_xlnm.Print_Area" localSheetId="21">'FS204'!$A$1:$X$128</definedName>
    <definedName name="_xlnm.Print_Area" localSheetId="22">'FS205'!$A$1:$X$128</definedName>
    <definedName name="_xlnm.Print_Area" localSheetId="1">MAN!$A$1:$X$128</definedName>
    <definedName name="_xlnm.Print_Area" localSheetId="0">Summary!$A$1:$X$128</definedName>
  </definedNames>
  <calcPr calcId="0"/>
</workbook>
</file>

<file path=xl/calcChain.xml><?xml version="1.0" encoding="utf-8"?>
<calcChain xmlns="http://schemas.openxmlformats.org/spreadsheetml/2006/main">
  <c r="O87" i="2" l="1"/>
  <c r="N87" i="2"/>
  <c r="M87" i="2"/>
  <c r="L87" i="2"/>
  <c r="K87" i="2"/>
  <c r="J87" i="2"/>
  <c r="I87" i="2"/>
  <c r="H87" i="2"/>
  <c r="G87" i="2"/>
  <c r="F87" i="2"/>
  <c r="D87" i="2"/>
  <c r="C87" i="2"/>
  <c r="B87" i="2"/>
  <c r="O87" i="3"/>
  <c r="N87" i="3"/>
  <c r="M87" i="3"/>
  <c r="L87" i="3"/>
  <c r="K87" i="3"/>
  <c r="J87" i="3"/>
  <c r="I87" i="3"/>
  <c r="H87" i="3"/>
  <c r="G87" i="3"/>
  <c r="F87" i="3"/>
  <c r="D87" i="3"/>
  <c r="C87" i="3"/>
  <c r="B87" i="3"/>
  <c r="O87" i="4"/>
  <c r="N87" i="4"/>
  <c r="M87" i="4"/>
  <c r="L87" i="4"/>
  <c r="K87" i="4"/>
  <c r="J87" i="4"/>
  <c r="I87" i="4"/>
  <c r="H87" i="4"/>
  <c r="G87" i="4"/>
  <c r="F87" i="4"/>
  <c r="D87" i="4"/>
  <c r="C87" i="4"/>
  <c r="B87" i="4"/>
  <c r="O87" i="5"/>
  <c r="N87" i="5"/>
  <c r="M87" i="5"/>
  <c r="L87" i="5"/>
  <c r="K87" i="5"/>
  <c r="J87" i="5"/>
  <c r="I87" i="5"/>
  <c r="H87" i="5"/>
  <c r="G87" i="5"/>
  <c r="F87" i="5"/>
  <c r="D87" i="5"/>
  <c r="C87" i="5"/>
  <c r="B87" i="5"/>
  <c r="O87" i="6"/>
  <c r="N87" i="6"/>
  <c r="M87" i="6"/>
  <c r="L87" i="6"/>
  <c r="K87" i="6"/>
  <c r="J87" i="6"/>
  <c r="I87" i="6"/>
  <c r="H87" i="6"/>
  <c r="G87" i="6"/>
  <c r="F87" i="6"/>
  <c r="D87" i="6"/>
  <c r="C87" i="6"/>
  <c r="B87" i="6"/>
  <c r="O87" i="7"/>
  <c r="N87" i="7"/>
  <c r="M87" i="7"/>
  <c r="L87" i="7"/>
  <c r="K87" i="7"/>
  <c r="J87" i="7"/>
  <c r="I87" i="7"/>
  <c r="H87" i="7"/>
  <c r="G87" i="7"/>
  <c r="F87" i="7"/>
  <c r="D87" i="7"/>
  <c r="C87" i="7"/>
  <c r="B87" i="7"/>
  <c r="O87" i="8"/>
  <c r="N87" i="8"/>
  <c r="M87" i="8"/>
  <c r="L87" i="8"/>
  <c r="K87" i="8"/>
  <c r="J87" i="8"/>
  <c r="I87" i="8"/>
  <c r="H87" i="8"/>
  <c r="G87" i="8"/>
  <c r="F87" i="8"/>
  <c r="D87" i="8"/>
  <c r="C87" i="8"/>
  <c r="B87" i="8"/>
  <c r="O87" i="9"/>
  <c r="N87" i="9"/>
  <c r="M87" i="9"/>
  <c r="L87" i="9"/>
  <c r="K87" i="9"/>
  <c r="J87" i="9"/>
  <c r="I87" i="9"/>
  <c r="H87" i="9"/>
  <c r="G87" i="9"/>
  <c r="F87" i="9"/>
  <c r="D87" i="9"/>
  <c r="C87" i="9"/>
  <c r="B87" i="9"/>
  <c r="O87" i="10"/>
  <c r="N87" i="10"/>
  <c r="M87" i="10"/>
  <c r="L87" i="10"/>
  <c r="K87" i="10"/>
  <c r="J87" i="10"/>
  <c r="I87" i="10"/>
  <c r="H87" i="10"/>
  <c r="G87" i="10"/>
  <c r="F87" i="10"/>
  <c r="D87" i="10"/>
  <c r="C87" i="10"/>
  <c r="B87" i="10"/>
  <c r="O87" i="11"/>
  <c r="N87" i="11"/>
  <c r="M87" i="11"/>
  <c r="L87" i="11"/>
  <c r="K87" i="11"/>
  <c r="J87" i="11"/>
  <c r="I87" i="11"/>
  <c r="H87" i="11"/>
  <c r="G87" i="11"/>
  <c r="F87" i="11"/>
  <c r="D87" i="11"/>
  <c r="C87" i="11"/>
  <c r="B87" i="11"/>
  <c r="O87" i="12"/>
  <c r="N87" i="12"/>
  <c r="M87" i="12"/>
  <c r="L87" i="12"/>
  <c r="K87" i="12"/>
  <c r="J87" i="12"/>
  <c r="I87" i="12"/>
  <c r="H87" i="12"/>
  <c r="G87" i="12"/>
  <c r="F87" i="12"/>
  <c r="D87" i="12"/>
  <c r="C87" i="12"/>
  <c r="B87" i="12"/>
  <c r="O87" i="13"/>
  <c r="N87" i="13"/>
  <c r="M87" i="13"/>
  <c r="L87" i="13"/>
  <c r="K87" i="13"/>
  <c r="J87" i="13"/>
  <c r="I87" i="13"/>
  <c r="H87" i="13"/>
  <c r="G87" i="13"/>
  <c r="F87" i="13"/>
  <c r="D87" i="13"/>
  <c r="C87" i="13"/>
  <c r="B87" i="13"/>
  <c r="O87" i="14"/>
  <c r="N87" i="14"/>
  <c r="M87" i="14"/>
  <c r="L87" i="14"/>
  <c r="K87" i="14"/>
  <c r="J87" i="14"/>
  <c r="I87" i="14"/>
  <c r="H87" i="14"/>
  <c r="G87" i="14"/>
  <c r="F87" i="14"/>
  <c r="D87" i="14"/>
  <c r="C87" i="14"/>
  <c r="B87" i="14"/>
  <c r="O87" i="15"/>
  <c r="N87" i="15"/>
  <c r="M87" i="15"/>
  <c r="L87" i="15"/>
  <c r="K87" i="15"/>
  <c r="J87" i="15"/>
  <c r="I87" i="15"/>
  <c r="H87" i="15"/>
  <c r="G87" i="15"/>
  <c r="F87" i="15"/>
  <c r="D87" i="15"/>
  <c r="C87" i="15"/>
  <c r="B87" i="15"/>
  <c r="O87" i="16"/>
  <c r="N87" i="16"/>
  <c r="M87" i="16"/>
  <c r="L87" i="16"/>
  <c r="K87" i="16"/>
  <c r="J87" i="16"/>
  <c r="I87" i="16"/>
  <c r="H87" i="16"/>
  <c r="G87" i="16"/>
  <c r="F87" i="16"/>
  <c r="D87" i="16"/>
  <c r="C87" i="16"/>
  <c r="B87" i="16"/>
  <c r="O87" i="17"/>
  <c r="N87" i="17"/>
  <c r="M87" i="17"/>
  <c r="L87" i="17"/>
  <c r="K87" i="17"/>
  <c r="J87" i="17"/>
  <c r="I87" i="17"/>
  <c r="H87" i="17"/>
  <c r="G87" i="17"/>
  <c r="F87" i="17"/>
  <c r="D87" i="17"/>
  <c r="C87" i="17"/>
  <c r="B87" i="17"/>
  <c r="O87" i="18"/>
  <c r="N87" i="18"/>
  <c r="M87" i="18"/>
  <c r="L87" i="18"/>
  <c r="K87" i="18"/>
  <c r="J87" i="18"/>
  <c r="I87" i="18"/>
  <c r="H87" i="18"/>
  <c r="G87" i="18"/>
  <c r="F87" i="18"/>
  <c r="D87" i="18"/>
  <c r="C87" i="18"/>
  <c r="B87" i="18"/>
  <c r="O87" i="19"/>
  <c r="N87" i="19"/>
  <c r="M87" i="19"/>
  <c r="L87" i="19"/>
  <c r="K87" i="19"/>
  <c r="J87" i="19"/>
  <c r="I87" i="19"/>
  <c r="H87" i="19"/>
  <c r="G87" i="19"/>
  <c r="F87" i="19"/>
  <c r="D87" i="19"/>
  <c r="C87" i="19"/>
  <c r="B87" i="19"/>
  <c r="O87" i="20"/>
  <c r="N87" i="20"/>
  <c r="M87" i="20"/>
  <c r="L87" i="20"/>
  <c r="K87" i="20"/>
  <c r="J87" i="20"/>
  <c r="I87" i="20"/>
  <c r="H87" i="20"/>
  <c r="G87" i="20"/>
  <c r="F87" i="20"/>
  <c r="D87" i="20"/>
  <c r="C87" i="20"/>
  <c r="B87" i="20"/>
  <c r="O87" i="21"/>
  <c r="N87" i="21"/>
  <c r="M87" i="21"/>
  <c r="L87" i="21"/>
  <c r="K87" i="21"/>
  <c r="J87" i="21"/>
  <c r="I87" i="21"/>
  <c r="H87" i="21"/>
  <c r="G87" i="21"/>
  <c r="F87" i="21"/>
  <c r="D87" i="21"/>
  <c r="C87" i="21"/>
  <c r="B87" i="21"/>
  <c r="O87" i="22"/>
  <c r="N87" i="22"/>
  <c r="M87" i="22"/>
  <c r="L87" i="22"/>
  <c r="K87" i="22"/>
  <c r="J87" i="22"/>
  <c r="I87" i="22"/>
  <c r="H87" i="22"/>
  <c r="G87" i="22"/>
  <c r="F87" i="22"/>
  <c r="D87" i="22"/>
  <c r="C87" i="22"/>
  <c r="B87" i="22"/>
  <c r="O87" i="23"/>
  <c r="N87" i="23"/>
  <c r="M87" i="23"/>
  <c r="L87" i="23"/>
  <c r="K87" i="23"/>
  <c r="J87" i="23"/>
  <c r="I87" i="23"/>
  <c r="H87" i="23"/>
  <c r="G87" i="23"/>
  <c r="F87" i="23"/>
  <c r="D87" i="23"/>
  <c r="C87" i="23"/>
  <c r="B87" i="23"/>
  <c r="O87" i="24"/>
  <c r="N87" i="24"/>
  <c r="M87" i="24"/>
  <c r="L87" i="24"/>
  <c r="K87" i="24"/>
  <c r="J87" i="24"/>
  <c r="I87" i="24"/>
  <c r="H87" i="24"/>
  <c r="G87" i="24"/>
  <c r="F87" i="24"/>
  <c r="D87" i="24"/>
  <c r="C87" i="24"/>
  <c r="B87" i="24"/>
  <c r="O87" i="1"/>
  <c r="N87" i="1"/>
  <c r="M87" i="1"/>
  <c r="L87" i="1"/>
  <c r="K87" i="1"/>
  <c r="J87" i="1"/>
  <c r="I87" i="1"/>
  <c r="H87" i="1"/>
  <c r="G87" i="1"/>
  <c r="F87" i="1"/>
  <c r="D87" i="1"/>
  <c r="C87" i="1"/>
  <c r="B87" i="1"/>
  <c r="O115" i="2"/>
  <c r="N115" i="2"/>
  <c r="M115" i="2"/>
  <c r="S115" i="2" s="1"/>
  <c r="L115" i="2"/>
  <c r="R115" i="2" s="1"/>
  <c r="K115" i="2"/>
  <c r="J115" i="2"/>
  <c r="I115" i="2"/>
  <c r="H115" i="2"/>
  <c r="G115" i="2"/>
  <c r="F115" i="2"/>
  <c r="D115" i="2"/>
  <c r="C115" i="2"/>
  <c r="B115" i="2"/>
  <c r="O114" i="2"/>
  <c r="N114" i="2"/>
  <c r="U113" i="2"/>
  <c r="T113" i="2"/>
  <c r="S113" i="2"/>
  <c r="R113" i="2"/>
  <c r="S112" i="2"/>
  <c r="R112" i="2"/>
  <c r="E112" i="2"/>
  <c r="T112" i="2" s="1"/>
  <c r="U111" i="2"/>
  <c r="T111" i="2"/>
  <c r="S111" i="2"/>
  <c r="R111" i="2"/>
  <c r="E111" i="2"/>
  <c r="S110" i="2"/>
  <c r="R110" i="2"/>
  <c r="E110" i="2"/>
  <c r="U110" i="2" s="1"/>
  <c r="S109" i="2"/>
  <c r="R109" i="2"/>
  <c r="E109" i="2"/>
  <c r="U109" i="2" s="1"/>
  <c r="S108" i="2"/>
  <c r="R108" i="2"/>
  <c r="E108" i="2"/>
  <c r="U108" i="2" s="1"/>
  <c r="S107" i="2"/>
  <c r="R107" i="2"/>
  <c r="E107" i="2"/>
  <c r="U107" i="2" s="1"/>
  <c r="S106" i="2"/>
  <c r="R106" i="2"/>
  <c r="E106" i="2"/>
  <c r="U106" i="2" s="1"/>
  <c r="S105" i="2"/>
  <c r="R105" i="2"/>
  <c r="E105" i="2"/>
  <c r="U105" i="2" s="1"/>
  <c r="U104" i="2"/>
  <c r="S104" i="2"/>
  <c r="R104" i="2"/>
  <c r="E104" i="2"/>
  <c r="T104" i="2" s="1"/>
  <c r="S103" i="2"/>
  <c r="R103" i="2"/>
  <c r="E103" i="2"/>
  <c r="U103" i="2" s="1"/>
  <c r="S102" i="2"/>
  <c r="R102" i="2"/>
  <c r="E102" i="2"/>
  <c r="U102" i="2" s="1"/>
  <c r="S101" i="2"/>
  <c r="R101" i="2"/>
  <c r="E101" i="2"/>
  <c r="U101" i="2" s="1"/>
  <c r="S100" i="2"/>
  <c r="R100" i="2"/>
  <c r="E100" i="2"/>
  <c r="U100" i="2" s="1"/>
  <c r="S99" i="2"/>
  <c r="R99" i="2"/>
  <c r="E99" i="2"/>
  <c r="U99" i="2" s="1"/>
  <c r="S98" i="2"/>
  <c r="R98" i="2"/>
  <c r="E98" i="2"/>
  <c r="U98" i="2" s="1"/>
  <c r="M97" i="2"/>
  <c r="M114" i="2" s="1"/>
  <c r="S114" i="2" s="1"/>
  <c r="L97" i="2"/>
  <c r="R97" i="2" s="1"/>
  <c r="K97" i="2"/>
  <c r="K114" i="2" s="1"/>
  <c r="J97" i="2"/>
  <c r="J114" i="2" s="1"/>
  <c r="I97" i="2"/>
  <c r="I114" i="2" s="1"/>
  <c r="H97" i="2"/>
  <c r="H114" i="2" s="1"/>
  <c r="G97" i="2"/>
  <c r="G114" i="2" s="1"/>
  <c r="F97" i="2"/>
  <c r="F114" i="2" s="1"/>
  <c r="D97" i="2"/>
  <c r="D114" i="2" s="1"/>
  <c r="C97" i="2"/>
  <c r="C114" i="2" s="1"/>
  <c r="B97" i="2"/>
  <c r="B114" i="2" s="1"/>
  <c r="O115" i="3"/>
  <c r="N115" i="3"/>
  <c r="M115" i="3"/>
  <c r="S115" i="3" s="1"/>
  <c r="L115" i="3"/>
  <c r="R115" i="3" s="1"/>
  <c r="K115" i="3"/>
  <c r="J115" i="3"/>
  <c r="I115" i="3"/>
  <c r="H115" i="3"/>
  <c r="G115" i="3"/>
  <c r="F115" i="3"/>
  <c r="D115" i="3"/>
  <c r="C115" i="3"/>
  <c r="B115" i="3"/>
  <c r="O114" i="3"/>
  <c r="N114" i="3"/>
  <c r="U113" i="3"/>
  <c r="T113" i="3"/>
  <c r="S113" i="3"/>
  <c r="R113" i="3"/>
  <c r="S112" i="3"/>
  <c r="R112" i="3"/>
  <c r="E112" i="3"/>
  <c r="U112" i="3" s="1"/>
  <c r="S111" i="3"/>
  <c r="R111" i="3"/>
  <c r="E111" i="3"/>
  <c r="U111" i="3" s="1"/>
  <c r="S110" i="3"/>
  <c r="R110" i="3"/>
  <c r="E110" i="3"/>
  <c r="U110" i="3" s="1"/>
  <c r="S109" i="3"/>
  <c r="R109" i="3"/>
  <c r="E109" i="3"/>
  <c r="U109" i="3" s="1"/>
  <c r="S108" i="3"/>
  <c r="R108" i="3"/>
  <c r="E108" i="3"/>
  <c r="T108" i="3" s="1"/>
  <c r="S107" i="3"/>
  <c r="R107" i="3"/>
  <c r="E107" i="3"/>
  <c r="U107" i="3" s="1"/>
  <c r="T106" i="3"/>
  <c r="S106" i="3"/>
  <c r="R106" i="3"/>
  <c r="E106" i="3"/>
  <c r="U106" i="3" s="1"/>
  <c r="S105" i="3"/>
  <c r="R105" i="3"/>
  <c r="E105" i="3"/>
  <c r="U105" i="3" s="1"/>
  <c r="S104" i="3"/>
  <c r="R104" i="3"/>
  <c r="E104" i="3"/>
  <c r="U104" i="3" s="1"/>
  <c r="S103" i="3"/>
  <c r="R103" i="3"/>
  <c r="E103" i="3"/>
  <c r="U103" i="3" s="1"/>
  <c r="S102" i="3"/>
  <c r="R102" i="3"/>
  <c r="E102" i="3"/>
  <c r="U101" i="3"/>
  <c r="S101" i="3"/>
  <c r="R101" i="3"/>
  <c r="E101" i="3"/>
  <c r="T101" i="3" s="1"/>
  <c r="S100" i="3"/>
  <c r="R100" i="3"/>
  <c r="E100" i="3"/>
  <c r="T100" i="3" s="1"/>
  <c r="U99" i="3"/>
  <c r="S99" i="3"/>
  <c r="R99" i="3"/>
  <c r="E99" i="3"/>
  <c r="T99" i="3" s="1"/>
  <c r="S98" i="3"/>
  <c r="R98" i="3"/>
  <c r="E98" i="3"/>
  <c r="U98" i="3" s="1"/>
  <c r="M97" i="3"/>
  <c r="S97" i="3" s="1"/>
  <c r="L97" i="3"/>
  <c r="L114" i="3" s="1"/>
  <c r="R114" i="3" s="1"/>
  <c r="K97" i="3"/>
  <c r="K114" i="3" s="1"/>
  <c r="J97" i="3"/>
  <c r="J114" i="3" s="1"/>
  <c r="I97" i="3"/>
  <c r="I114" i="3" s="1"/>
  <c r="H97" i="3"/>
  <c r="H114" i="3" s="1"/>
  <c r="G97" i="3"/>
  <c r="G114" i="3" s="1"/>
  <c r="F97" i="3"/>
  <c r="F114" i="3" s="1"/>
  <c r="D97" i="3"/>
  <c r="D114" i="3" s="1"/>
  <c r="C97" i="3"/>
  <c r="C114" i="3" s="1"/>
  <c r="B97" i="3"/>
  <c r="B114" i="3" s="1"/>
  <c r="O115" i="4"/>
  <c r="N115" i="4"/>
  <c r="M115" i="4"/>
  <c r="S115" i="4" s="1"/>
  <c r="L115" i="4"/>
  <c r="R115" i="4" s="1"/>
  <c r="K115" i="4"/>
  <c r="J115" i="4"/>
  <c r="I115" i="4"/>
  <c r="H115" i="4"/>
  <c r="G115" i="4"/>
  <c r="F115" i="4"/>
  <c r="D115" i="4"/>
  <c r="C115" i="4"/>
  <c r="B115" i="4"/>
  <c r="O114" i="4"/>
  <c r="N114" i="4"/>
  <c r="U113" i="4"/>
  <c r="T113" i="4"/>
  <c r="S113" i="4"/>
  <c r="R113" i="4"/>
  <c r="S112" i="4"/>
  <c r="R112" i="4"/>
  <c r="E112" i="4"/>
  <c r="U112" i="4" s="1"/>
  <c r="T111" i="4"/>
  <c r="S111" i="4"/>
  <c r="R111" i="4"/>
  <c r="E111" i="4"/>
  <c r="U111" i="4" s="1"/>
  <c r="S110" i="4"/>
  <c r="R110" i="4"/>
  <c r="E110" i="4"/>
  <c r="T110" i="4" s="1"/>
  <c r="S109" i="4"/>
  <c r="R109" i="4"/>
  <c r="E109" i="4"/>
  <c r="T109" i="4" s="1"/>
  <c r="S108" i="4"/>
  <c r="R108" i="4"/>
  <c r="E108" i="4"/>
  <c r="U108" i="4" s="1"/>
  <c r="S107" i="4"/>
  <c r="R107" i="4"/>
  <c r="E107" i="4"/>
  <c r="U107" i="4" s="1"/>
  <c r="S106" i="4"/>
  <c r="R106" i="4"/>
  <c r="E106" i="4"/>
  <c r="U106" i="4" s="1"/>
  <c r="S105" i="4"/>
  <c r="R105" i="4"/>
  <c r="E105" i="4"/>
  <c r="U105" i="4" s="1"/>
  <c r="S104" i="4"/>
  <c r="R104" i="4"/>
  <c r="E104" i="4"/>
  <c r="U104" i="4" s="1"/>
  <c r="U103" i="4"/>
  <c r="T103" i="4"/>
  <c r="S103" i="4"/>
  <c r="R103" i="4"/>
  <c r="E103" i="4"/>
  <c r="S102" i="4"/>
  <c r="R102" i="4"/>
  <c r="E102" i="4"/>
  <c r="U102" i="4" s="1"/>
  <c r="U101" i="4"/>
  <c r="S101" i="4"/>
  <c r="R101" i="4"/>
  <c r="E101" i="4"/>
  <c r="T101" i="4" s="1"/>
  <c r="S100" i="4"/>
  <c r="R100" i="4"/>
  <c r="E100" i="4"/>
  <c r="U100" i="4" s="1"/>
  <c r="S99" i="4"/>
  <c r="R99" i="4"/>
  <c r="E99" i="4"/>
  <c r="S98" i="4"/>
  <c r="R98" i="4"/>
  <c r="E98" i="4"/>
  <c r="U98" i="4" s="1"/>
  <c r="M97" i="4"/>
  <c r="M114" i="4" s="1"/>
  <c r="S114" i="4" s="1"/>
  <c r="L97" i="4"/>
  <c r="L114" i="4" s="1"/>
  <c r="R114" i="4" s="1"/>
  <c r="K97" i="4"/>
  <c r="K114" i="4" s="1"/>
  <c r="J97" i="4"/>
  <c r="J114" i="4" s="1"/>
  <c r="I97" i="4"/>
  <c r="I114" i="4" s="1"/>
  <c r="H97" i="4"/>
  <c r="H114" i="4" s="1"/>
  <c r="G97" i="4"/>
  <c r="G114" i="4" s="1"/>
  <c r="F97" i="4"/>
  <c r="F114" i="4" s="1"/>
  <c r="D97" i="4"/>
  <c r="D114" i="4" s="1"/>
  <c r="C97" i="4"/>
  <c r="C114" i="4" s="1"/>
  <c r="B97" i="4"/>
  <c r="B114" i="4" s="1"/>
  <c r="O115" i="5"/>
  <c r="N115" i="5"/>
  <c r="M115" i="5"/>
  <c r="S115" i="5" s="1"/>
  <c r="L115" i="5"/>
  <c r="R115" i="5" s="1"/>
  <c r="K115" i="5"/>
  <c r="J115" i="5"/>
  <c r="I115" i="5"/>
  <c r="H115" i="5"/>
  <c r="G115" i="5"/>
  <c r="F115" i="5"/>
  <c r="D115" i="5"/>
  <c r="C115" i="5"/>
  <c r="B115" i="5"/>
  <c r="O114" i="5"/>
  <c r="N114" i="5"/>
  <c r="U113" i="5"/>
  <c r="T113" i="5"/>
  <c r="S113" i="5"/>
  <c r="R113" i="5"/>
  <c r="U112" i="5"/>
  <c r="S112" i="5"/>
  <c r="R112" i="5"/>
  <c r="E112" i="5"/>
  <c r="T112" i="5" s="1"/>
  <c r="S111" i="5"/>
  <c r="R111" i="5"/>
  <c r="E111" i="5"/>
  <c r="U111" i="5" s="1"/>
  <c r="S110" i="5"/>
  <c r="R110" i="5"/>
  <c r="E110" i="5"/>
  <c r="U110" i="5" s="1"/>
  <c r="S109" i="5"/>
  <c r="R109" i="5"/>
  <c r="E109" i="5"/>
  <c r="U109" i="5" s="1"/>
  <c r="S108" i="5"/>
  <c r="R108" i="5"/>
  <c r="E108" i="5"/>
  <c r="U108" i="5" s="1"/>
  <c r="S107" i="5"/>
  <c r="R107" i="5"/>
  <c r="E107" i="5"/>
  <c r="U107" i="5" s="1"/>
  <c r="S106" i="5"/>
  <c r="R106" i="5"/>
  <c r="E106" i="5"/>
  <c r="U106" i="5" s="1"/>
  <c r="S105" i="5"/>
  <c r="R105" i="5"/>
  <c r="E105" i="5"/>
  <c r="U105" i="5" s="1"/>
  <c r="S104" i="5"/>
  <c r="R104" i="5"/>
  <c r="E104" i="5"/>
  <c r="T104" i="5" s="1"/>
  <c r="T103" i="5"/>
  <c r="S103" i="5"/>
  <c r="R103" i="5"/>
  <c r="E103" i="5"/>
  <c r="U103" i="5" s="1"/>
  <c r="S102" i="5"/>
  <c r="R102" i="5"/>
  <c r="E102" i="5"/>
  <c r="T101" i="5"/>
  <c r="S101" i="5"/>
  <c r="R101" i="5"/>
  <c r="E101" i="5"/>
  <c r="U101" i="5" s="1"/>
  <c r="S100" i="5"/>
  <c r="R100" i="5"/>
  <c r="E100" i="5"/>
  <c r="U100" i="5" s="1"/>
  <c r="S99" i="5"/>
  <c r="R99" i="5"/>
  <c r="E99" i="5"/>
  <c r="U99" i="5" s="1"/>
  <c r="T98" i="5"/>
  <c r="S98" i="5"/>
  <c r="R98" i="5"/>
  <c r="E98" i="5"/>
  <c r="U98" i="5" s="1"/>
  <c r="M97" i="5"/>
  <c r="M114" i="5" s="1"/>
  <c r="S114" i="5" s="1"/>
  <c r="L97" i="5"/>
  <c r="L114" i="5" s="1"/>
  <c r="R114" i="5" s="1"/>
  <c r="K97" i="5"/>
  <c r="K114" i="5" s="1"/>
  <c r="J97" i="5"/>
  <c r="J114" i="5" s="1"/>
  <c r="I97" i="5"/>
  <c r="I114" i="5" s="1"/>
  <c r="H97" i="5"/>
  <c r="H114" i="5" s="1"/>
  <c r="G97" i="5"/>
  <c r="G114" i="5" s="1"/>
  <c r="F97" i="5"/>
  <c r="F114" i="5" s="1"/>
  <c r="D97" i="5"/>
  <c r="D114" i="5" s="1"/>
  <c r="C97" i="5"/>
  <c r="C114" i="5" s="1"/>
  <c r="B97" i="5"/>
  <c r="B114" i="5" s="1"/>
  <c r="O115" i="6"/>
  <c r="N115" i="6"/>
  <c r="M115" i="6"/>
  <c r="S115" i="6" s="1"/>
  <c r="L115" i="6"/>
  <c r="R115" i="6" s="1"/>
  <c r="K115" i="6"/>
  <c r="J115" i="6"/>
  <c r="I115" i="6"/>
  <c r="H115" i="6"/>
  <c r="G115" i="6"/>
  <c r="F115" i="6"/>
  <c r="D115" i="6"/>
  <c r="C115" i="6"/>
  <c r="B115" i="6"/>
  <c r="O114" i="6"/>
  <c r="N114" i="6"/>
  <c r="U113" i="6"/>
  <c r="T113" i="6"/>
  <c r="S113" i="6"/>
  <c r="R113" i="6"/>
  <c r="T112" i="6"/>
  <c r="S112" i="6"/>
  <c r="R112" i="6"/>
  <c r="E112" i="6"/>
  <c r="U112" i="6" s="1"/>
  <c r="S111" i="6"/>
  <c r="R111" i="6"/>
  <c r="E111" i="6"/>
  <c r="T111" i="6" s="1"/>
  <c r="S110" i="6"/>
  <c r="R110" i="6"/>
  <c r="E110" i="6"/>
  <c r="U110" i="6" s="1"/>
  <c r="S109" i="6"/>
  <c r="R109" i="6"/>
  <c r="E109" i="6"/>
  <c r="U109" i="6" s="1"/>
  <c r="S108" i="6"/>
  <c r="R108" i="6"/>
  <c r="E108" i="6"/>
  <c r="U108" i="6" s="1"/>
  <c r="S107" i="6"/>
  <c r="R107" i="6"/>
  <c r="E107" i="6"/>
  <c r="U107" i="6" s="1"/>
  <c r="S106" i="6"/>
  <c r="R106" i="6"/>
  <c r="E106" i="6"/>
  <c r="U106" i="6" s="1"/>
  <c r="S105" i="6"/>
  <c r="R105" i="6"/>
  <c r="E105" i="6"/>
  <c r="U105" i="6" s="1"/>
  <c r="S104" i="6"/>
  <c r="R104" i="6"/>
  <c r="E104" i="6"/>
  <c r="T104" i="6" s="1"/>
  <c r="U103" i="6"/>
  <c r="T103" i="6"/>
  <c r="S103" i="6"/>
  <c r="R103" i="6"/>
  <c r="E103" i="6"/>
  <c r="S102" i="6"/>
  <c r="R102" i="6"/>
  <c r="E102" i="6"/>
  <c r="U102" i="6" s="1"/>
  <c r="U101" i="6"/>
  <c r="T101" i="6"/>
  <c r="S101" i="6"/>
  <c r="R101" i="6"/>
  <c r="E101" i="6"/>
  <c r="S100" i="6"/>
  <c r="R100" i="6"/>
  <c r="E100" i="6"/>
  <c r="U100" i="6" s="1"/>
  <c r="S99" i="6"/>
  <c r="R99" i="6"/>
  <c r="E99" i="6"/>
  <c r="U99" i="6" s="1"/>
  <c r="S98" i="6"/>
  <c r="R98" i="6"/>
  <c r="E98" i="6"/>
  <c r="M97" i="6"/>
  <c r="M114" i="6" s="1"/>
  <c r="S114" i="6" s="1"/>
  <c r="L97" i="6"/>
  <c r="L114" i="6" s="1"/>
  <c r="R114" i="6" s="1"/>
  <c r="K97" i="6"/>
  <c r="K114" i="6" s="1"/>
  <c r="J97" i="6"/>
  <c r="J114" i="6" s="1"/>
  <c r="I97" i="6"/>
  <c r="I114" i="6" s="1"/>
  <c r="H97" i="6"/>
  <c r="H114" i="6" s="1"/>
  <c r="G97" i="6"/>
  <c r="G114" i="6" s="1"/>
  <c r="F97" i="6"/>
  <c r="F114" i="6" s="1"/>
  <c r="D97" i="6"/>
  <c r="D114" i="6" s="1"/>
  <c r="C97" i="6"/>
  <c r="C114" i="6" s="1"/>
  <c r="B97" i="6"/>
  <c r="B114" i="6" s="1"/>
  <c r="S115" i="7"/>
  <c r="O115" i="7"/>
  <c r="N115" i="7"/>
  <c r="M115" i="7"/>
  <c r="L115" i="7"/>
  <c r="R115" i="7" s="1"/>
  <c r="K115" i="7"/>
  <c r="J115" i="7"/>
  <c r="I115" i="7"/>
  <c r="H115" i="7"/>
  <c r="G115" i="7"/>
  <c r="F115" i="7"/>
  <c r="D115" i="7"/>
  <c r="C115" i="7"/>
  <c r="B115" i="7"/>
  <c r="O114" i="7"/>
  <c r="N114" i="7"/>
  <c r="U113" i="7"/>
  <c r="T113" i="7"/>
  <c r="S113" i="7"/>
  <c r="R113" i="7"/>
  <c r="S112" i="7"/>
  <c r="R112" i="7"/>
  <c r="E112" i="7"/>
  <c r="T112" i="7" s="1"/>
  <c r="S111" i="7"/>
  <c r="R111" i="7"/>
  <c r="E111" i="7"/>
  <c r="U111" i="7" s="1"/>
  <c r="S110" i="7"/>
  <c r="R110" i="7"/>
  <c r="E110" i="7"/>
  <c r="U110" i="7" s="1"/>
  <c r="S109" i="7"/>
  <c r="R109" i="7"/>
  <c r="E109" i="7"/>
  <c r="U109" i="7" s="1"/>
  <c r="S108" i="7"/>
  <c r="R108" i="7"/>
  <c r="E108" i="7"/>
  <c r="U108" i="7" s="1"/>
  <c r="S107" i="7"/>
  <c r="R107" i="7"/>
  <c r="E107" i="7"/>
  <c r="U107" i="7" s="1"/>
  <c r="S106" i="7"/>
  <c r="R106" i="7"/>
  <c r="E106" i="7"/>
  <c r="U106" i="7" s="1"/>
  <c r="S105" i="7"/>
  <c r="R105" i="7"/>
  <c r="E105" i="7"/>
  <c r="U105" i="7" s="1"/>
  <c r="S104" i="7"/>
  <c r="R104" i="7"/>
  <c r="E104" i="7"/>
  <c r="T104" i="7" s="1"/>
  <c r="S103" i="7"/>
  <c r="R103" i="7"/>
  <c r="E103" i="7"/>
  <c r="U103" i="7" s="1"/>
  <c r="S102" i="7"/>
  <c r="R102" i="7"/>
  <c r="E102" i="7"/>
  <c r="U102" i="7" s="1"/>
  <c r="S101" i="7"/>
  <c r="R101" i="7"/>
  <c r="E101" i="7"/>
  <c r="U101" i="7" s="1"/>
  <c r="S100" i="7"/>
  <c r="R100" i="7"/>
  <c r="E100" i="7"/>
  <c r="U100" i="7" s="1"/>
  <c r="S99" i="7"/>
  <c r="R99" i="7"/>
  <c r="E99" i="7"/>
  <c r="U99" i="7" s="1"/>
  <c r="S98" i="7"/>
  <c r="R98" i="7"/>
  <c r="E98" i="7"/>
  <c r="U98" i="7" s="1"/>
  <c r="M97" i="7"/>
  <c r="S97" i="7" s="1"/>
  <c r="L97" i="7"/>
  <c r="L114" i="7" s="1"/>
  <c r="R114" i="7" s="1"/>
  <c r="K97" i="7"/>
  <c r="K114" i="7" s="1"/>
  <c r="J97" i="7"/>
  <c r="J114" i="7" s="1"/>
  <c r="I97" i="7"/>
  <c r="I114" i="7" s="1"/>
  <c r="H97" i="7"/>
  <c r="H114" i="7" s="1"/>
  <c r="G97" i="7"/>
  <c r="G114" i="7" s="1"/>
  <c r="F97" i="7"/>
  <c r="F114" i="7" s="1"/>
  <c r="D97" i="7"/>
  <c r="D114" i="7" s="1"/>
  <c r="C97" i="7"/>
  <c r="C114" i="7" s="1"/>
  <c r="B97" i="7"/>
  <c r="B114" i="7" s="1"/>
  <c r="O115" i="8"/>
  <c r="N115" i="8"/>
  <c r="M115" i="8"/>
  <c r="S115" i="8" s="1"/>
  <c r="L115" i="8"/>
  <c r="R115" i="8" s="1"/>
  <c r="K115" i="8"/>
  <c r="J115" i="8"/>
  <c r="I115" i="8"/>
  <c r="H115" i="8"/>
  <c r="G115" i="8"/>
  <c r="F115" i="8"/>
  <c r="D115" i="8"/>
  <c r="C115" i="8"/>
  <c r="B115" i="8"/>
  <c r="O114" i="8"/>
  <c r="N114" i="8"/>
  <c r="U113" i="8"/>
  <c r="T113" i="8"/>
  <c r="S113" i="8"/>
  <c r="R113" i="8"/>
  <c r="S112" i="8"/>
  <c r="R112" i="8"/>
  <c r="E112" i="8"/>
  <c r="U112" i="8" s="1"/>
  <c r="S111" i="8"/>
  <c r="R111" i="8"/>
  <c r="E111" i="8"/>
  <c r="U111" i="8" s="1"/>
  <c r="S110" i="8"/>
  <c r="R110" i="8"/>
  <c r="E110" i="8"/>
  <c r="U110" i="8" s="1"/>
  <c r="S109" i="8"/>
  <c r="R109" i="8"/>
  <c r="E109" i="8"/>
  <c r="U109" i="8" s="1"/>
  <c r="S108" i="8"/>
  <c r="R108" i="8"/>
  <c r="E108" i="8"/>
  <c r="U108" i="8" s="1"/>
  <c r="S107" i="8"/>
  <c r="R107" i="8"/>
  <c r="E107" i="8"/>
  <c r="T107" i="8" s="1"/>
  <c r="S106" i="8"/>
  <c r="R106" i="8"/>
  <c r="E106" i="8"/>
  <c r="U106" i="8" s="1"/>
  <c r="S105" i="8"/>
  <c r="R105" i="8"/>
  <c r="E105" i="8"/>
  <c r="U105" i="8" s="1"/>
  <c r="S104" i="8"/>
  <c r="R104" i="8"/>
  <c r="E104" i="8"/>
  <c r="T104" i="8" s="1"/>
  <c r="S103" i="8"/>
  <c r="R103" i="8"/>
  <c r="E103" i="8"/>
  <c r="U103" i="8" s="1"/>
  <c r="S102" i="8"/>
  <c r="R102" i="8"/>
  <c r="E102" i="8"/>
  <c r="U102" i="8" s="1"/>
  <c r="T101" i="8"/>
  <c r="S101" i="8"/>
  <c r="R101" i="8"/>
  <c r="E101" i="8"/>
  <c r="U101" i="8" s="1"/>
  <c r="S100" i="8"/>
  <c r="R100" i="8"/>
  <c r="E100" i="8"/>
  <c r="U100" i="8" s="1"/>
  <c r="T99" i="8"/>
  <c r="S99" i="8"/>
  <c r="R99" i="8"/>
  <c r="E99" i="8"/>
  <c r="U99" i="8" s="1"/>
  <c r="S98" i="8"/>
  <c r="R98" i="8"/>
  <c r="E98" i="8"/>
  <c r="U98" i="8" s="1"/>
  <c r="M97" i="8"/>
  <c r="S97" i="8" s="1"/>
  <c r="L97" i="8"/>
  <c r="R97" i="8" s="1"/>
  <c r="K97" i="8"/>
  <c r="K114" i="8" s="1"/>
  <c r="J97" i="8"/>
  <c r="J114" i="8" s="1"/>
  <c r="I97" i="8"/>
  <c r="I114" i="8" s="1"/>
  <c r="H97" i="8"/>
  <c r="H114" i="8" s="1"/>
  <c r="G97" i="8"/>
  <c r="G114" i="8" s="1"/>
  <c r="F97" i="8"/>
  <c r="F114" i="8" s="1"/>
  <c r="D97" i="8"/>
  <c r="D114" i="8" s="1"/>
  <c r="C97" i="8"/>
  <c r="C114" i="8" s="1"/>
  <c r="B97" i="8"/>
  <c r="B114" i="8" s="1"/>
  <c r="O115" i="9"/>
  <c r="N115" i="9"/>
  <c r="M115" i="9"/>
  <c r="S115" i="9" s="1"/>
  <c r="L115" i="9"/>
  <c r="R115" i="9" s="1"/>
  <c r="K115" i="9"/>
  <c r="J115" i="9"/>
  <c r="I115" i="9"/>
  <c r="H115" i="9"/>
  <c r="G115" i="9"/>
  <c r="F115" i="9"/>
  <c r="D115" i="9"/>
  <c r="C115" i="9"/>
  <c r="B115" i="9"/>
  <c r="O114" i="9"/>
  <c r="N114" i="9"/>
  <c r="U113" i="9"/>
  <c r="T113" i="9"/>
  <c r="S113" i="9"/>
  <c r="R113" i="9"/>
  <c r="S112" i="9"/>
  <c r="R112" i="9"/>
  <c r="E112" i="9"/>
  <c r="T112" i="9" s="1"/>
  <c r="S111" i="9"/>
  <c r="R111" i="9"/>
  <c r="E111" i="9"/>
  <c r="U111" i="9" s="1"/>
  <c r="S110" i="9"/>
  <c r="R110" i="9"/>
  <c r="E110" i="9"/>
  <c r="T110" i="9" s="1"/>
  <c r="S109" i="9"/>
  <c r="R109" i="9"/>
  <c r="E109" i="9"/>
  <c r="U109" i="9" s="1"/>
  <c r="S108" i="9"/>
  <c r="R108" i="9"/>
  <c r="E108" i="9"/>
  <c r="U108" i="9" s="1"/>
  <c r="S107" i="9"/>
  <c r="R107" i="9"/>
  <c r="E107" i="9"/>
  <c r="U107" i="9" s="1"/>
  <c r="S106" i="9"/>
  <c r="R106" i="9"/>
  <c r="E106" i="9"/>
  <c r="U106" i="9" s="1"/>
  <c r="S105" i="9"/>
  <c r="R105" i="9"/>
  <c r="E105" i="9"/>
  <c r="U105" i="9" s="1"/>
  <c r="S104" i="9"/>
  <c r="R104" i="9"/>
  <c r="E104" i="9"/>
  <c r="T104" i="9" s="1"/>
  <c r="U103" i="9"/>
  <c r="T103" i="9"/>
  <c r="S103" i="9"/>
  <c r="R103" i="9"/>
  <c r="E103" i="9"/>
  <c r="S102" i="9"/>
  <c r="R102" i="9"/>
  <c r="E102" i="9"/>
  <c r="T102" i="9" s="1"/>
  <c r="U101" i="9"/>
  <c r="S101" i="9"/>
  <c r="R101" i="9"/>
  <c r="E101" i="9"/>
  <c r="T101" i="9" s="1"/>
  <c r="S100" i="9"/>
  <c r="R100" i="9"/>
  <c r="E100" i="9"/>
  <c r="U100" i="9" s="1"/>
  <c r="S99" i="9"/>
  <c r="R99" i="9"/>
  <c r="E99" i="9"/>
  <c r="U99" i="9" s="1"/>
  <c r="S98" i="9"/>
  <c r="R98" i="9"/>
  <c r="E98" i="9"/>
  <c r="U98" i="9" s="1"/>
  <c r="M97" i="9"/>
  <c r="S97" i="9" s="1"/>
  <c r="L97" i="9"/>
  <c r="R97" i="9" s="1"/>
  <c r="K97" i="9"/>
  <c r="K114" i="9" s="1"/>
  <c r="J97" i="9"/>
  <c r="J114" i="9" s="1"/>
  <c r="I97" i="9"/>
  <c r="I114" i="9" s="1"/>
  <c r="H97" i="9"/>
  <c r="H114" i="9" s="1"/>
  <c r="G97" i="9"/>
  <c r="G114" i="9" s="1"/>
  <c r="F97" i="9"/>
  <c r="F114" i="9" s="1"/>
  <c r="D97" i="9"/>
  <c r="D114" i="9" s="1"/>
  <c r="C97" i="9"/>
  <c r="C114" i="9" s="1"/>
  <c r="B97" i="9"/>
  <c r="B114" i="9" s="1"/>
  <c r="O115" i="10"/>
  <c r="N115" i="10"/>
  <c r="M115" i="10"/>
  <c r="S115" i="10" s="1"/>
  <c r="L115" i="10"/>
  <c r="R115" i="10" s="1"/>
  <c r="K115" i="10"/>
  <c r="J115" i="10"/>
  <c r="I115" i="10"/>
  <c r="H115" i="10"/>
  <c r="G115" i="10"/>
  <c r="F115" i="10"/>
  <c r="D115" i="10"/>
  <c r="C115" i="10"/>
  <c r="B115" i="10"/>
  <c r="O114" i="10"/>
  <c r="N114" i="10"/>
  <c r="U113" i="10"/>
  <c r="T113" i="10"/>
  <c r="S113" i="10"/>
  <c r="R113" i="10"/>
  <c r="T112" i="10"/>
  <c r="S112" i="10"/>
  <c r="R112" i="10"/>
  <c r="E112" i="10"/>
  <c r="U112" i="10" s="1"/>
  <c r="S111" i="10"/>
  <c r="R111" i="10"/>
  <c r="E111" i="10"/>
  <c r="U111" i="10" s="1"/>
  <c r="U110" i="10"/>
  <c r="T110" i="10"/>
  <c r="S110" i="10"/>
  <c r="R110" i="10"/>
  <c r="E110" i="10"/>
  <c r="S109" i="10"/>
  <c r="R109" i="10"/>
  <c r="E109" i="10"/>
  <c r="U109" i="10" s="1"/>
  <c r="S108" i="10"/>
  <c r="R108" i="10"/>
  <c r="E108" i="10"/>
  <c r="U108" i="10" s="1"/>
  <c r="S107" i="10"/>
  <c r="R107" i="10"/>
  <c r="E107" i="10"/>
  <c r="U107" i="10" s="1"/>
  <c r="S106" i="10"/>
  <c r="R106" i="10"/>
  <c r="E106" i="10"/>
  <c r="U106" i="10" s="1"/>
  <c r="U105" i="10"/>
  <c r="S105" i="10"/>
  <c r="R105" i="10"/>
  <c r="E105" i="10"/>
  <c r="T105" i="10" s="1"/>
  <c r="S104" i="10"/>
  <c r="R104" i="10"/>
  <c r="E104" i="10"/>
  <c r="U104" i="10" s="1"/>
  <c r="S103" i="10"/>
  <c r="R103" i="10"/>
  <c r="E103" i="10"/>
  <c r="T103" i="10" s="1"/>
  <c r="T102" i="10"/>
  <c r="S102" i="10"/>
  <c r="R102" i="10"/>
  <c r="E102" i="10"/>
  <c r="U102" i="10" s="1"/>
  <c r="S101" i="10"/>
  <c r="R101" i="10"/>
  <c r="E101" i="10"/>
  <c r="U101" i="10" s="1"/>
  <c r="S100" i="10"/>
  <c r="R100" i="10"/>
  <c r="E100" i="10"/>
  <c r="U100" i="10" s="1"/>
  <c r="S99" i="10"/>
  <c r="R99" i="10"/>
  <c r="E99" i="10"/>
  <c r="U99" i="10" s="1"/>
  <c r="S98" i="10"/>
  <c r="R98" i="10"/>
  <c r="E98" i="10"/>
  <c r="U98" i="10" s="1"/>
  <c r="S97" i="10"/>
  <c r="M97" i="10"/>
  <c r="M114" i="10" s="1"/>
  <c r="S114" i="10" s="1"/>
  <c r="L97" i="10"/>
  <c r="R97" i="10" s="1"/>
  <c r="K97" i="10"/>
  <c r="K114" i="10" s="1"/>
  <c r="J97" i="10"/>
  <c r="J114" i="10" s="1"/>
  <c r="I97" i="10"/>
  <c r="I114" i="10" s="1"/>
  <c r="H97" i="10"/>
  <c r="H114" i="10" s="1"/>
  <c r="G97" i="10"/>
  <c r="G114" i="10" s="1"/>
  <c r="F97" i="10"/>
  <c r="F114" i="10" s="1"/>
  <c r="D97" i="10"/>
  <c r="D114" i="10" s="1"/>
  <c r="C97" i="10"/>
  <c r="C114" i="10" s="1"/>
  <c r="B97" i="10"/>
  <c r="B114" i="10" s="1"/>
  <c r="O115" i="11"/>
  <c r="N115" i="11"/>
  <c r="M115" i="11"/>
  <c r="S115" i="11" s="1"/>
  <c r="L115" i="11"/>
  <c r="R115" i="11" s="1"/>
  <c r="K115" i="11"/>
  <c r="J115" i="11"/>
  <c r="I115" i="11"/>
  <c r="H115" i="11"/>
  <c r="G115" i="11"/>
  <c r="F115" i="11"/>
  <c r="D115" i="11"/>
  <c r="C115" i="11"/>
  <c r="B115" i="11"/>
  <c r="O114" i="11"/>
  <c r="N114" i="11"/>
  <c r="U113" i="11"/>
  <c r="T113" i="11"/>
  <c r="S113" i="11"/>
  <c r="R113" i="11"/>
  <c r="S112" i="11"/>
  <c r="R112" i="11"/>
  <c r="E112" i="11"/>
  <c r="U112" i="11" s="1"/>
  <c r="S111" i="11"/>
  <c r="R111" i="11"/>
  <c r="E111" i="11"/>
  <c r="U111" i="11" s="1"/>
  <c r="S110" i="11"/>
  <c r="R110" i="11"/>
  <c r="E110" i="11"/>
  <c r="U110" i="11" s="1"/>
  <c r="S109" i="11"/>
  <c r="R109" i="11"/>
  <c r="E109" i="11"/>
  <c r="U109" i="11" s="1"/>
  <c r="S108" i="11"/>
  <c r="R108" i="11"/>
  <c r="E108" i="11"/>
  <c r="T108" i="11" s="1"/>
  <c r="T107" i="11"/>
  <c r="S107" i="11"/>
  <c r="R107" i="11"/>
  <c r="E107" i="11"/>
  <c r="U107" i="11" s="1"/>
  <c r="S106" i="11"/>
  <c r="R106" i="11"/>
  <c r="E106" i="11"/>
  <c r="T106" i="11" s="1"/>
  <c r="T105" i="11"/>
  <c r="S105" i="11"/>
  <c r="R105" i="11"/>
  <c r="E105" i="11"/>
  <c r="U105" i="11" s="1"/>
  <c r="S104" i="11"/>
  <c r="R104" i="11"/>
  <c r="E104" i="11"/>
  <c r="U104" i="11" s="1"/>
  <c r="T103" i="11"/>
  <c r="S103" i="11"/>
  <c r="R103" i="11"/>
  <c r="E103" i="11"/>
  <c r="U103" i="11" s="1"/>
  <c r="S102" i="11"/>
  <c r="R102" i="11"/>
  <c r="E102" i="11"/>
  <c r="U102" i="11" s="1"/>
  <c r="S101" i="11"/>
  <c r="R101" i="11"/>
  <c r="E101" i="11"/>
  <c r="U101" i="11" s="1"/>
  <c r="S100" i="11"/>
  <c r="R100" i="11"/>
  <c r="E100" i="11"/>
  <c r="T100" i="11" s="1"/>
  <c r="S99" i="11"/>
  <c r="R99" i="11"/>
  <c r="E99" i="11"/>
  <c r="U99" i="11" s="1"/>
  <c r="S98" i="11"/>
  <c r="R98" i="11"/>
  <c r="E98" i="11"/>
  <c r="T98" i="11" s="1"/>
  <c r="M97" i="11"/>
  <c r="S97" i="11" s="1"/>
  <c r="L97" i="11"/>
  <c r="L114" i="11" s="1"/>
  <c r="R114" i="11" s="1"/>
  <c r="K97" i="11"/>
  <c r="K114" i="11" s="1"/>
  <c r="J97" i="11"/>
  <c r="J114" i="11" s="1"/>
  <c r="I97" i="11"/>
  <c r="I114" i="11" s="1"/>
  <c r="H97" i="11"/>
  <c r="H114" i="11" s="1"/>
  <c r="G97" i="11"/>
  <c r="G114" i="11" s="1"/>
  <c r="F97" i="11"/>
  <c r="F114" i="11" s="1"/>
  <c r="D97" i="11"/>
  <c r="D114" i="11" s="1"/>
  <c r="C97" i="11"/>
  <c r="C114" i="11" s="1"/>
  <c r="B97" i="11"/>
  <c r="B114" i="11" s="1"/>
  <c r="O115" i="12"/>
  <c r="N115" i="12"/>
  <c r="M115" i="12"/>
  <c r="S115" i="12" s="1"/>
  <c r="L115" i="12"/>
  <c r="R115" i="12" s="1"/>
  <c r="K115" i="12"/>
  <c r="J115" i="12"/>
  <c r="I115" i="12"/>
  <c r="H115" i="12"/>
  <c r="G115" i="12"/>
  <c r="F115" i="12"/>
  <c r="D115" i="12"/>
  <c r="C115" i="12"/>
  <c r="B115" i="12"/>
  <c r="O114" i="12"/>
  <c r="N114" i="12"/>
  <c r="U113" i="12"/>
  <c r="T113" i="12"/>
  <c r="S113" i="12"/>
  <c r="R113" i="12"/>
  <c r="S112" i="12"/>
  <c r="R112" i="12"/>
  <c r="E112" i="12"/>
  <c r="U112" i="12" s="1"/>
  <c r="U111" i="12"/>
  <c r="S111" i="12"/>
  <c r="R111" i="12"/>
  <c r="E111" i="12"/>
  <c r="T111" i="12" s="1"/>
  <c r="S110" i="12"/>
  <c r="R110" i="12"/>
  <c r="E110" i="12"/>
  <c r="U110" i="12" s="1"/>
  <c r="U109" i="12"/>
  <c r="S109" i="12"/>
  <c r="R109" i="12"/>
  <c r="E109" i="12"/>
  <c r="T109" i="12" s="1"/>
  <c r="S108" i="12"/>
  <c r="R108" i="12"/>
  <c r="E108" i="12"/>
  <c r="U108" i="12" s="1"/>
  <c r="S107" i="12"/>
  <c r="R107" i="12"/>
  <c r="E107" i="12"/>
  <c r="U107" i="12" s="1"/>
  <c r="S106" i="12"/>
  <c r="R106" i="12"/>
  <c r="E106" i="12"/>
  <c r="U106" i="12" s="1"/>
  <c r="S105" i="12"/>
  <c r="R105" i="12"/>
  <c r="E105" i="12"/>
  <c r="U105" i="12" s="1"/>
  <c r="S104" i="12"/>
  <c r="R104" i="12"/>
  <c r="E104" i="12"/>
  <c r="T104" i="12" s="1"/>
  <c r="S103" i="12"/>
  <c r="R103" i="12"/>
  <c r="E103" i="12"/>
  <c r="T103" i="12" s="1"/>
  <c r="S102" i="12"/>
  <c r="R102" i="12"/>
  <c r="E102" i="12"/>
  <c r="U102" i="12" s="1"/>
  <c r="U101" i="12"/>
  <c r="T101" i="12"/>
  <c r="S101" i="12"/>
  <c r="R101" i="12"/>
  <c r="E101" i="12"/>
  <c r="S100" i="12"/>
  <c r="R100" i="12"/>
  <c r="E100" i="12"/>
  <c r="U100" i="12" s="1"/>
  <c r="S99" i="12"/>
  <c r="R99" i="12"/>
  <c r="E99" i="12"/>
  <c r="S98" i="12"/>
  <c r="R98" i="12"/>
  <c r="E98" i="12"/>
  <c r="U98" i="12" s="1"/>
  <c r="S97" i="12"/>
  <c r="M97" i="12"/>
  <c r="M114" i="12" s="1"/>
  <c r="S114" i="12" s="1"/>
  <c r="L97" i="12"/>
  <c r="R97" i="12" s="1"/>
  <c r="K97" i="12"/>
  <c r="K114" i="12" s="1"/>
  <c r="J97" i="12"/>
  <c r="J114" i="12" s="1"/>
  <c r="I97" i="12"/>
  <c r="I114" i="12" s="1"/>
  <c r="H97" i="12"/>
  <c r="H114" i="12" s="1"/>
  <c r="G97" i="12"/>
  <c r="G114" i="12" s="1"/>
  <c r="F97" i="12"/>
  <c r="F114" i="12" s="1"/>
  <c r="D97" i="12"/>
  <c r="D114" i="12" s="1"/>
  <c r="C97" i="12"/>
  <c r="C114" i="12" s="1"/>
  <c r="B97" i="12"/>
  <c r="B114" i="12" s="1"/>
  <c r="O115" i="13"/>
  <c r="N115" i="13"/>
  <c r="M115" i="13"/>
  <c r="S115" i="13" s="1"/>
  <c r="L115" i="13"/>
  <c r="R115" i="13" s="1"/>
  <c r="K115" i="13"/>
  <c r="J115" i="13"/>
  <c r="I115" i="13"/>
  <c r="H115" i="13"/>
  <c r="G115" i="13"/>
  <c r="F115" i="13"/>
  <c r="D115" i="13"/>
  <c r="C115" i="13"/>
  <c r="B115" i="13"/>
  <c r="O114" i="13"/>
  <c r="N114" i="13"/>
  <c r="M114" i="13"/>
  <c r="S114" i="13" s="1"/>
  <c r="U113" i="13"/>
  <c r="T113" i="13"/>
  <c r="S113" i="13"/>
  <c r="R113" i="13"/>
  <c r="S112" i="13"/>
  <c r="R112" i="13"/>
  <c r="E112" i="13"/>
  <c r="U112" i="13" s="1"/>
  <c r="T111" i="13"/>
  <c r="S111" i="13"/>
  <c r="R111" i="13"/>
  <c r="E111" i="13"/>
  <c r="U111" i="13" s="1"/>
  <c r="S110" i="13"/>
  <c r="R110" i="13"/>
  <c r="E110" i="13"/>
  <c r="S109" i="13"/>
  <c r="R109" i="13"/>
  <c r="E109" i="13"/>
  <c r="U109" i="13" s="1"/>
  <c r="S108" i="13"/>
  <c r="R108" i="13"/>
  <c r="E108" i="13"/>
  <c r="S107" i="13"/>
  <c r="R107" i="13"/>
  <c r="E107" i="13"/>
  <c r="T107" i="13" s="1"/>
  <c r="S106" i="13"/>
  <c r="R106" i="13"/>
  <c r="E106" i="13"/>
  <c r="T106" i="13" s="1"/>
  <c r="U105" i="13"/>
  <c r="S105" i="13"/>
  <c r="R105" i="13"/>
  <c r="E105" i="13"/>
  <c r="T105" i="13" s="1"/>
  <c r="T104" i="13"/>
  <c r="S104" i="13"/>
  <c r="R104" i="13"/>
  <c r="E104" i="13"/>
  <c r="U104" i="13" s="1"/>
  <c r="T103" i="13"/>
  <c r="S103" i="13"/>
  <c r="R103" i="13"/>
  <c r="E103" i="13"/>
  <c r="U103" i="13" s="1"/>
  <c r="S102" i="13"/>
  <c r="R102" i="13"/>
  <c r="E102" i="13"/>
  <c r="S101" i="13"/>
  <c r="R101" i="13"/>
  <c r="E101" i="13"/>
  <c r="U101" i="13" s="1"/>
  <c r="S100" i="13"/>
  <c r="R100" i="13"/>
  <c r="E100" i="13"/>
  <c r="S99" i="13"/>
  <c r="R99" i="13"/>
  <c r="E99" i="13"/>
  <c r="U99" i="13" s="1"/>
  <c r="S98" i="13"/>
  <c r="R98" i="13"/>
  <c r="E98" i="13"/>
  <c r="T98" i="13" s="1"/>
  <c r="S97" i="13"/>
  <c r="M97" i="13"/>
  <c r="L97" i="13"/>
  <c r="L114" i="13" s="1"/>
  <c r="R114" i="13" s="1"/>
  <c r="K97" i="13"/>
  <c r="K114" i="13" s="1"/>
  <c r="J97" i="13"/>
  <c r="J114" i="13" s="1"/>
  <c r="I97" i="13"/>
  <c r="I114" i="13" s="1"/>
  <c r="H97" i="13"/>
  <c r="H114" i="13" s="1"/>
  <c r="G97" i="13"/>
  <c r="G114" i="13" s="1"/>
  <c r="F97" i="13"/>
  <c r="F114" i="13" s="1"/>
  <c r="D97" i="13"/>
  <c r="D114" i="13" s="1"/>
  <c r="C97" i="13"/>
  <c r="C114" i="13" s="1"/>
  <c r="B97" i="13"/>
  <c r="B114" i="13" s="1"/>
  <c r="O115" i="14"/>
  <c r="N115" i="14"/>
  <c r="M115" i="14"/>
  <c r="S115" i="14" s="1"/>
  <c r="L115" i="14"/>
  <c r="R115" i="14" s="1"/>
  <c r="K115" i="14"/>
  <c r="J115" i="14"/>
  <c r="I115" i="14"/>
  <c r="H115" i="14"/>
  <c r="G115" i="14"/>
  <c r="F115" i="14"/>
  <c r="D115" i="14"/>
  <c r="C115" i="14"/>
  <c r="B115" i="14"/>
  <c r="O114" i="14"/>
  <c r="N114" i="14"/>
  <c r="U113" i="14"/>
  <c r="T113" i="14"/>
  <c r="S113" i="14"/>
  <c r="R113" i="14"/>
  <c r="S112" i="14"/>
  <c r="R112" i="14"/>
  <c r="E112" i="14"/>
  <c r="U112" i="14" s="1"/>
  <c r="S111" i="14"/>
  <c r="R111" i="14"/>
  <c r="E111" i="14"/>
  <c r="T111" i="14" s="1"/>
  <c r="S110" i="14"/>
  <c r="R110" i="14"/>
  <c r="E110" i="14"/>
  <c r="T110" i="14" s="1"/>
  <c r="S109" i="14"/>
  <c r="R109" i="14"/>
  <c r="E109" i="14"/>
  <c r="T109" i="14" s="1"/>
  <c r="S108" i="14"/>
  <c r="R108" i="14"/>
  <c r="E108" i="14"/>
  <c r="U108" i="14" s="1"/>
  <c r="S107" i="14"/>
  <c r="R107" i="14"/>
  <c r="E107" i="14"/>
  <c r="U107" i="14" s="1"/>
  <c r="S106" i="14"/>
  <c r="R106" i="14"/>
  <c r="E106" i="14"/>
  <c r="U106" i="14" s="1"/>
  <c r="S105" i="14"/>
  <c r="R105" i="14"/>
  <c r="E105" i="14"/>
  <c r="U105" i="14" s="1"/>
  <c r="S104" i="14"/>
  <c r="R104" i="14"/>
  <c r="E104" i="14"/>
  <c r="U104" i="14" s="1"/>
  <c r="S103" i="14"/>
  <c r="R103" i="14"/>
  <c r="E103" i="14"/>
  <c r="U103" i="14" s="1"/>
  <c r="S102" i="14"/>
  <c r="R102" i="14"/>
  <c r="E102" i="14"/>
  <c r="U102" i="14" s="1"/>
  <c r="S101" i="14"/>
  <c r="R101" i="14"/>
  <c r="E101" i="14"/>
  <c r="U101" i="14" s="1"/>
  <c r="S100" i="14"/>
  <c r="R100" i="14"/>
  <c r="E100" i="14"/>
  <c r="T100" i="14" s="1"/>
  <c r="T99" i="14"/>
  <c r="S99" i="14"/>
  <c r="R99" i="14"/>
  <c r="E99" i="14"/>
  <c r="U99" i="14" s="1"/>
  <c r="S98" i="14"/>
  <c r="R98" i="14"/>
  <c r="E98" i="14"/>
  <c r="U98" i="14" s="1"/>
  <c r="M97" i="14"/>
  <c r="M114" i="14" s="1"/>
  <c r="S114" i="14" s="1"/>
  <c r="L97" i="14"/>
  <c r="L114" i="14" s="1"/>
  <c r="R114" i="14" s="1"/>
  <c r="K97" i="14"/>
  <c r="K114" i="14" s="1"/>
  <c r="J97" i="14"/>
  <c r="J114" i="14" s="1"/>
  <c r="I97" i="14"/>
  <c r="I114" i="14" s="1"/>
  <c r="H97" i="14"/>
  <c r="H114" i="14" s="1"/>
  <c r="G97" i="14"/>
  <c r="G114" i="14" s="1"/>
  <c r="F97" i="14"/>
  <c r="F114" i="14" s="1"/>
  <c r="D97" i="14"/>
  <c r="D114" i="14" s="1"/>
  <c r="C97" i="14"/>
  <c r="C114" i="14" s="1"/>
  <c r="B97" i="14"/>
  <c r="B114" i="14" s="1"/>
  <c r="O115" i="15"/>
  <c r="N115" i="15"/>
  <c r="M115" i="15"/>
  <c r="S115" i="15" s="1"/>
  <c r="L115" i="15"/>
  <c r="R115" i="15" s="1"/>
  <c r="K115" i="15"/>
  <c r="J115" i="15"/>
  <c r="I115" i="15"/>
  <c r="H115" i="15"/>
  <c r="G115" i="15"/>
  <c r="F115" i="15"/>
  <c r="D115" i="15"/>
  <c r="C115" i="15"/>
  <c r="B115" i="15"/>
  <c r="O114" i="15"/>
  <c r="N114" i="15"/>
  <c r="K114" i="15"/>
  <c r="U113" i="15"/>
  <c r="T113" i="15"/>
  <c r="S113" i="15"/>
  <c r="R113" i="15"/>
  <c r="S112" i="15"/>
  <c r="R112" i="15"/>
  <c r="E112" i="15"/>
  <c r="U112" i="15" s="1"/>
  <c r="S111" i="15"/>
  <c r="R111" i="15"/>
  <c r="E111" i="15"/>
  <c r="T111" i="15" s="1"/>
  <c r="U110" i="15"/>
  <c r="S110" i="15"/>
  <c r="R110" i="15"/>
  <c r="E110" i="15"/>
  <c r="T110" i="15" s="1"/>
  <c r="S109" i="15"/>
  <c r="R109" i="15"/>
  <c r="E109" i="15"/>
  <c r="U109" i="15" s="1"/>
  <c r="U108" i="15"/>
  <c r="S108" i="15"/>
  <c r="R108" i="15"/>
  <c r="E108" i="15"/>
  <c r="T108" i="15" s="1"/>
  <c r="S107" i="15"/>
  <c r="R107" i="15"/>
  <c r="E107" i="15"/>
  <c r="U107" i="15" s="1"/>
  <c r="S106" i="15"/>
  <c r="R106" i="15"/>
  <c r="E106" i="15"/>
  <c r="U106" i="15" s="1"/>
  <c r="S105" i="15"/>
  <c r="R105" i="15"/>
  <c r="E105" i="15"/>
  <c r="U105" i="15" s="1"/>
  <c r="S104" i="15"/>
  <c r="R104" i="15"/>
  <c r="E104" i="15"/>
  <c r="U104" i="15" s="1"/>
  <c r="S103" i="15"/>
  <c r="R103" i="15"/>
  <c r="E103" i="15"/>
  <c r="T103" i="15" s="1"/>
  <c r="S102" i="15"/>
  <c r="R102" i="15"/>
  <c r="E102" i="15"/>
  <c r="U102" i="15" s="1"/>
  <c r="S101" i="15"/>
  <c r="R101" i="15"/>
  <c r="E101" i="15"/>
  <c r="U101" i="15" s="1"/>
  <c r="S100" i="15"/>
  <c r="R100" i="15"/>
  <c r="E100" i="15"/>
  <c r="U100" i="15" s="1"/>
  <c r="S99" i="15"/>
  <c r="R99" i="15"/>
  <c r="E99" i="15"/>
  <c r="U99" i="15" s="1"/>
  <c r="S98" i="15"/>
  <c r="R98" i="15"/>
  <c r="E98" i="15"/>
  <c r="U98" i="15" s="1"/>
  <c r="M97" i="15"/>
  <c r="M114" i="15" s="1"/>
  <c r="S114" i="15" s="1"/>
  <c r="L97" i="15"/>
  <c r="R97" i="15" s="1"/>
  <c r="K97" i="15"/>
  <c r="J97" i="15"/>
  <c r="J114" i="15" s="1"/>
  <c r="I97" i="15"/>
  <c r="I114" i="15" s="1"/>
  <c r="H97" i="15"/>
  <c r="H114" i="15" s="1"/>
  <c r="G97" i="15"/>
  <c r="G114" i="15" s="1"/>
  <c r="F97" i="15"/>
  <c r="F114" i="15" s="1"/>
  <c r="D97" i="15"/>
  <c r="D114" i="15" s="1"/>
  <c r="C97" i="15"/>
  <c r="C114" i="15" s="1"/>
  <c r="B97" i="15"/>
  <c r="B114" i="15" s="1"/>
  <c r="O115" i="16"/>
  <c r="N115" i="16"/>
  <c r="M115" i="16"/>
  <c r="S115" i="16" s="1"/>
  <c r="L115" i="16"/>
  <c r="R115" i="16" s="1"/>
  <c r="K115" i="16"/>
  <c r="J115" i="16"/>
  <c r="I115" i="16"/>
  <c r="H115" i="16"/>
  <c r="G115" i="16"/>
  <c r="F115" i="16"/>
  <c r="D115" i="16"/>
  <c r="C115" i="16"/>
  <c r="B115" i="16"/>
  <c r="O114" i="16"/>
  <c r="N114" i="16"/>
  <c r="U113" i="16"/>
  <c r="T113" i="16"/>
  <c r="S113" i="16"/>
  <c r="R113" i="16"/>
  <c r="S112" i="16"/>
  <c r="R112" i="16"/>
  <c r="E112" i="16"/>
  <c r="U112" i="16" s="1"/>
  <c r="S111" i="16"/>
  <c r="R111" i="16"/>
  <c r="E111" i="16"/>
  <c r="U111" i="16" s="1"/>
  <c r="S110" i="16"/>
  <c r="R110" i="16"/>
  <c r="E110" i="16"/>
  <c r="U110" i="16" s="1"/>
  <c r="S109" i="16"/>
  <c r="R109" i="16"/>
  <c r="E109" i="16"/>
  <c r="U109" i="16" s="1"/>
  <c r="S108" i="16"/>
  <c r="R108" i="16"/>
  <c r="E108" i="16"/>
  <c r="U108" i="16" s="1"/>
  <c r="S107" i="16"/>
  <c r="R107" i="16"/>
  <c r="E107" i="16"/>
  <c r="U107" i="16" s="1"/>
  <c r="S106" i="16"/>
  <c r="R106" i="16"/>
  <c r="E106" i="16"/>
  <c r="T106" i="16" s="1"/>
  <c r="S105" i="16"/>
  <c r="R105" i="16"/>
  <c r="E105" i="16"/>
  <c r="U105" i="16" s="1"/>
  <c r="S104" i="16"/>
  <c r="R104" i="16"/>
  <c r="E104" i="16"/>
  <c r="U104" i="16" s="1"/>
  <c r="S103" i="16"/>
  <c r="R103" i="16"/>
  <c r="E103" i="16"/>
  <c r="U103" i="16" s="1"/>
  <c r="S102" i="16"/>
  <c r="R102" i="16"/>
  <c r="E102" i="16"/>
  <c r="U102" i="16" s="1"/>
  <c r="S101" i="16"/>
  <c r="R101" i="16"/>
  <c r="E101" i="16"/>
  <c r="U101" i="16" s="1"/>
  <c r="U100" i="16"/>
  <c r="T100" i="16"/>
  <c r="S100" i="16"/>
  <c r="R100" i="16"/>
  <c r="E100" i="16"/>
  <c r="S99" i="16"/>
  <c r="R99" i="16"/>
  <c r="E99" i="16"/>
  <c r="U99" i="16" s="1"/>
  <c r="U98" i="16"/>
  <c r="S98" i="16"/>
  <c r="R98" i="16"/>
  <c r="E98" i="16"/>
  <c r="T98" i="16" s="1"/>
  <c r="M97" i="16"/>
  <c r="M114" i="16" s="1"/>
  <c r="S114" i="16" s="1"/>
  <c r="L97" i="16"/>
  <c r="L114" i="16" s="1"/>
  <c r="R114" i="16" s="1"/>
  <c r="K97" i="16"/>
  <c r="K114" i="16" s="1"/>
  <c r="J97" i="16"/>
  <c r="J114" i="16" s="1"/>
  <c r="I97" i="16"/>
  <c r="I114" i="16" s="1"/>
  <c r="H97" i="16"/>
  <c r="H114" i="16" s="1"/>
  <c r="G97" i="16"/>
  <c r="G114" i="16" s="1"/>
  <c r="F97" i="16"/>
  <c r="F114" i="16" s="1"/>
  <c r="D97" i="16"/>
  <c r="D114" i="16" s="1"/>
  <c r="C97" i="16"/>
  <c r="C114" i="16" s="1"/>
  <c r="B97" i="16"/>
  <c r="B114" i="16" s="1"/>
  <c r="O115" i="17"/>
  <c r="N115" i="17"/>
  <c r="M115" i="17"/>
  <c r="S115" i="17" s="1"/>
  <c r="L115" i="17"/>
  <c r="R115" i="17" s="1"/>
  <c r="K115" i="17"/>
  <c r="J115" i="17"/>
  <c r="I115" i="17"/>
  <c r="H115" i="17"/>
  <c r="G115" i="17"/>
  <c r="F115" i="17"/>
  <c r="D115" i="17"/>
  <c r="C115" i="17"/>
  <c r="B115" i="17"/>
  <c r="O114" i="17"/>
  <c r="N114" i="17"/>
  <c r="U113" i="17"/>
  <c r="T113" i="17"/>
  <c r="S113" i="17"/>
  <c r="R113" i="17"/>
  <c r="S112" i="17"/>
  <c r="R112" i="17"/>
  <c r="E112" i="17"/>
  <c r="U112" i="17" s="1"/>
  <c r="U111" i="17"/>
  <c r="S111" i="17"/>
  <c r="R111" i="17"/>
  <c r="E111" i="17"/>
  <c r="T111" i="17" s="1"/>
  <c r="S110" i="17"/>
  <c r="R110" i="17"/>
  <c r="E110" i="17"/>
  <c r="U110" i="17" s="1"/>
  <c r="U109" i="17"/>
  <c r="S109" i="17"/>
  <c r="R109" i="17"/>
  <c r="E109" i="17"/>
  <c r="T109" i="17" s="1"/>
  <c r="S108" i="17"/>
  <c r="R108" i="17"/>
  <c r="E108" i="17"/>
  <c r="U108" i="17" s="1"/>
  <c r="S107" i="17"/>
  <c r="R107" i="17"/>
  <c r="E107" i="17"/>
  <c r="U107" i="17" s="1"/>
  <c r="S106" i="17"/>
  <c r="R106" i="17"/>
  <c r="E106" i="17"/>
  <c r="U106" i="17" s="1"/>
  <c r="S105" i="17"/>
  <c r="R105" i="17"/>
  <c r="E105" i="17"/>
  <c r="U105" i="17" s="1"/>
  <c r="S104" i="17"/>
  <c r="R104" i="17"/>
  <c r="E104" i="17"/>
  <c r="U104" i="17" s="1"/>
  <c r="S103" i="17"/>
  <c r="R103" i="17"/>
  <c r="E103" i="17"/>
  <c r="U103" i="17" s="1"/>
  <c r="S102" i="17"/>
  <c r="R102" i="17"/>
  <c r="E102" i="17"/>
  <c r="U102" i="17" s="1"/>
  <c r="S101" i="17"/>
  <c r="R101" i="17"/>
  <c r="E101" i="17"/>
  <c r="T101" i="17" s="1"/>
  <c r="U100" i="17"/>
  <c r="T100" i="17"/>
  <c r="S100" i="17"/>
  <c r="R100" i="17"/>
  <c r="E100" i="17"/>
  <c r="S99" i="17"/>
  <c r="R99" i="17"/>
  <c r="E99" i="17"/>
  <c r="U99" i="17" s="1"/>
  <c r="U98" i="17"/>
  <c r="T98" i="17"/>
  <c r="S98" i="17"/>
  <c r="R98" i="17"/>
  <c r="E98" i="17"/>
  <c r="M97" i="17"/>
  <c r="M114" i="17" s="1"/>
  <c r="S114" i="17" s="1"/>
  <c r="L97" i="17"/>
  <c r="L114" i="17" s="1"/>
  <c r="R114" i="17" s="1"/>
  <c r="K97" i="17"/>
  <c r="K114" i="17" s="1"/>
  <c r="J97" i="17"/>
  <c r="J114" i="17" s="1"/>
  <c r="I97" i="17"/>
  <c r="I114" i="17" s="1"/>
  <c r="H97" i="17"/>
  <c r="H114" i="17" s="1"/>
  <c r="G97" i="17"/>
  <c r="G114" i="17" s="1"/>
  <c r="F97" i="17"/>
  <c r="F114" i="17" s="1"/>
  <c r="D97" i="17"/>
  <c r="D114" i="17" s="1"/>
  <c r="C97" i="17"/>
  <c r="C114" i="17" s="1"/>
  <c r="B97" i="17"/>
  <c r="B114" i="17" s="1"/>
  <c r="O115" i="18"/>
  <c r="N115" i="18"/>
  <c r="M115" i="18"/>
  <c r="S115" i="18" s="1"/>
  <c r="L115" i="18"/>
  <c r="R115" i="18" s="1"/>
  <c r="K115" i="18"/>
  <c r="J115" i="18"/>
  <c r="I115" i="18"/>
  <c r="H115" i="18"/>
  <c r="G115" i="18"/>
  <c r="F115" i="18"/>
  <c r="D115" i="18"/>
  <c r="C115" i="18"/>
  <c r="B115" i="18"/>
  <c r="O114" i="18"/>
  <c r="N114" i="18"/>
  <c r="U113" i="18"/>
  <c r="T113" i="18"/>
  <c r="S113" i="18"/>
  <c r="R113" i="18"/>
  <c r="S112" i="18"/>
  <c r="R112" i="18"/>
  <c r="E112" i="18"/>
  <c r="T112" i="18" s="1"/>
  <c r="S111" i="18"/>
  <c r="R111" i="18"/>
  <c r="E111" i="18"/>
  <c r="U111" i="18" s="1"/>
  <c r="S110" i="18"/>
  <c r="R110" i="18"/>
  <c r="E110" i="18"/>
  <c r="U110" i="18" s="1"/>
  <c r="T109" i="18"/>
  <c r="S109" i="18"/>
  <c r="R109" i="18"/>
  <c r="E109" i="18"/>
  <c r="U109" i="18" s="1"/>
  <c r="S108" i="18"/>
  <c r="R108" i="18"/>
  <c r="E108" i="18"/>
  <c r="U108" i="18" s="1"/>
  <c r="S107" i="18"/>
  <c r="R107" i="18"/>
  <c r="E107" i="18"/>
  <c r="U107" i="18" s="1"/>
  <c r="S106" i="18"/>
  <c r="R106" i="18"/>
  <c r="E106" i="18"/>
  <c r="T106" i="18" s="1"/>
  <c r="S105" i="18"/>
  <c r="R105" i="18"/>
  <c r="E105" i="18"/>
  <c r="U105" i="18" s="1"/>
  <c r="S104" i="18"/>
  <c r="R104" i="18"/>
  <c r="E104" i="18"/>
  <c r="T104" i="18" s="1"/>
  <c r="S103" i="18"/>
  <c r="R103" i="18"/>
  <c r="E103" i="18"/>
  <c r="U103" i="18" s="1"/>
  <c r="S102" i="18"/>
  <c r="R102" i="18"/>
  <c r="E102" i="18"/>
  <c r="U102" i="18" s="1"/>
  <c r="S101" i="18"/>
  <c r="R101" i="18"/>
  <c r="E101" i="18"/>
  <c r="U101" i="18" s="1"/>
  <c r="S100" i="18"/>
  <c r="R100" i="18"/>
  <c r="E100" i="18"/>
  <c r="U100" i="18" s="1"/>
  <c r="S99" i="18"/>
  <c r="R99" i="18"/>
  <c r="E99" i="18"/>
  <c r="U99" i="18" s="1"/>
  <c r="T98" i="18"/>
  <c r="S98" i="18"/>
  <c r="R98" i="18"/>
  <c r="E98" i="18"/>
  <c r="U98" i="18" s="1"/>
  <c r="M97" i="18"/>
  <c r="M114" i="18" s="1"/>
  <c r="S114" i="18" s="1"/>
  <c r="L97" i="18"/>
  <c r="L114" i="18" s="1"/>
  <c r="R114" i="18" s="1"/>
  <c r="K97" i="18"/>
  <c r="K114" i="18" s="1"/>
  <c r="J97" i="18"/>
  <c r="J114" i="18" s="1"/>
  <c r="I97" i="18"/>
  <c r="I114" i="18" s="1"/>
  <c r="H97" i="18"/>
  <c r="H114" i="18" s="1"/>
  <c r="G97" i="18"/>
  <c r="G114" i="18" s="1"/>
  <c r="F97" i="18"/>
  <c r="F114" i="18" s="1"/>
  <c r="D97" i="18"/>
  <c r="D114" i="18" s="1"/>
  <c r="C97" i="18"/>
  <c r="C114" i="18" s="1"/>
  <c r="B97" i="18"/>
  <c r="B114" i="18" s="1"/>
  <c r="S115" i="19"/>
  <c r="O115" i="19"/>
  <c r="N115" i="19"/>
  <c r="M115" i="19"/>
  <c r="L115" i="19"/>
  <c r="R115" i="19" s="1"/>
  <c r="K115" i="19"/>
  <c r="J115" i="19"/>
  <c r="I115" i="19"/>
  <c r="H115" i="19"/>
  <c r="G115" i="19"/>
  <c r="F115" i="19"/>
  <c r="D115" i="19"/>
  <c r="C115" i="19"/>
  <c r="B115" i="19"/>
  <c r="O114" i="19"/>
  <c r="N114" i="19"/>
  <c r="U113" i="19"/>
  <c r="T113" i="19"/>
  <c r="S113" i="19"/>
  <c r="R113" i="19"/>
  <c r="S112" i="19"/>
  <c r="R112" i="19"/>
  <c r="E112" i="19"/>
  <c r="U112" i="19" s="1"/>
  <c r="S111" i="19"/>
  <c r="R111" i="19"/>
  <c r="E111" i="19"/>
  <c r="U111" i="19" s="1"/>
  <c r="S110" i="19"/>
  <c r="R110" i="19"/>
  <c r="E110" i="19"/>
  <c r="U110" i="19" s="1"/>
  <c r="S109" i="19"/>
  <c r="R109" i="19"/>
  <c r="E109" i="19"/>
  <c r="U109" i="19" s="1"/>
  <c r="S108" i="19"/>
  <c r="R108" i="19"/>
  <c r="E108" i="19"/>
  <c r="U108" i="19" s="1"/>
  <c r="S107" i="19"/>
  <c r="R107" i="19"/>
  <c r="E107" i="19"/>
  <c r="T107" i="19" s="1"/>
  <c r="S106" i="19"/>
  <c r="R106" i="19"/>
  <c r="E106" i="19"/>
  <c r="U106" i="19" s="1"/>
  <c r="S105" i="19"/>
  <c r="R105" i="19"/>
  <c r="E105" i="19"/>
  <c r="U105" i="19" s="1"/>
  <c r="S104" i="19"/>
  <c r="R104" i="19"/>
  <c r="E104" i="19"/>
  <c r="U104" i="19" s="1"/>
  <c r="S103" i="19"/>
  <c r="R103" i="19"/>
  <c r="E103" i="19"/>
  <c r="U103" i="19" s="1"/>
  <c r="S102" i="19"/>
  <c r="R102" i="19"/>
  <c r="E102" i="19"/>
  <c r="U102" i="19" s="1"/>
  <c r="S101" i="19"/>
  <c r="R101" i="19"/>
  <c r="E101" i="19"/>
  <c r="U101" i="19" s="1"/>
  <c r="S100" i="19"/>
  <c r="R100" i="19"/>
  <c r="E100" i="19"/>
  <c r="U100" i="19" s="1"/>
  <c r="S99" i="19"/>
  <c r="R99" i="19"/>
  <c r="E99" i="19"/>
  <c r="T99" i="19" s="1"/>
  <c r="U98" i="19"/>
  <c r="S98" i="19"/>
  <c r="R98" i="19"/>
  <c r="E98" i="19"/>
  <c r="T98" i="19" s="1"/>
  <c r="M97" i="19"/>
  <c r="S97" i="19" s="1"/>
  <c r="L97" i="19"/>
  <c r="L114" i="19" s="1"/>
  <c r="R114" i="19" s="1"/>
  <c r="K97" i="19"/>
  <c r="K114" i="19" s="1"/>
  <c r="J97" i="19"/>
  <c r="J114" i="19" s="1"/>
  <c r="I97" i="19"/>
  <c r="I114" i="19" s="1"/>
  <c r="H97" i="19"/>
  <c r="H114" i="19" s="1"/>
  <c r="G97" i="19"/>
  <c r="G114" i="19" s="1"/>
  <c r="F97" i="19"/>
  <c r="F114" i="19" s="1"/>
  <c r="D97" i="19"/>
  <c r="D114" i="19" s="1"/>
  <c r="C97" i="19"/>
  <c r="C114" i="19" s="1"/>
  <c r="B97" i="19"/>
  <c r="B114" i="19" s="1"/>
  <c r="O115" i="20"/>
  <c r="N115" i="20"/>
  <c r="M115" i="20"/>
  <c r="S115" i="20" s="1"/>
  <c r="L115" i="20"/>
  <c r="R115" i="20" s="1"/>
  <c r="K115" i="20"/>
  <c r="J115" i="20"/>
  <c r="I115" i="20"/>
  <c r="H115" i="20"/>
  <c r="G115" i="20"/>
  <c r="F115" i="20"/>
  <c r="D115" i="20"/>
  <c r="C115" i="20"/>
  <c r="B115" i="20"/>
  <c r="O114" i="20"/>
  <c r="N114" i="20"/>
  <c r="U113" i="20"/>
  <c r="T113" i="20"/>
  <c r="S113" i="20"/>
  <c r="R113" i="20"/>
  <c r="S112" i="20"/>
  <c r="R112" i="20"/>
  <c r="E112" i="20"/>
  <c r="U112" i="20" s="1"/>
  <c r="S111" i="20"/>
  <c r="R111" i="20"/>
  <c r="E111" i="20"/>
  <c r="U111" i="20" s="1"/>
  <c r="S110" i="20"/>
  <c r="R110" i="20"/>
  <c r="E110" i="20"/>
  <c r="T110" i="20" s="1"/>
  <c r="S109" i="20"/>
  <c r="R109" i="20"/>
  <c r="E109" i="20"/>
  <c r="U109" i="20" s="1"/>
  <c r="S108" i="20"/>
  <c r="R108" i="20"/>
  <c r="E108" i="20"/>
  <c r="U108" i="20" s="1"/>
  <c r="S107" i="20"/>
  <c r="R107" i="20"/>
  <c r="E107" i="20"/>
  <c r="U107" i="20" s="1"/>
  <c r="S106" i="20"/>
  <c r="R106" i="20"/>
  <c r="E106" i="20"/>
  <c r="U106" i="20" s="1"/>
  <c r="S105" i="20"/>
  <c r="R105" i="20"/>
  <c r="E105" i="20"/>
  <c r="U105" i="20" s="1"/>
  <c r="S104" i="20"/>
  <c r="R104" i="20"/>
  <c r="E104" i="20"/>
  <c r="U104" i="20" s="1"/>
  <c r="S103" i="20"/>
  <c r="R103" i="20"/>
  <c r="E103" i="20"/>
  <c r="U103" i="20" s="1"/>
  <c r="S102" i="20"/>
  <c r="R102" i="20"/>
  <c r="E102" i="20"/>
  <c r="U102" i="20" s="1"/>
  <c r="U101" i="20"/>
  <c r="T101" i="20"/>
  <c r="S101" i="20"/>
  <c r="R101" i="20"/>
  <c r="E101" i="20"/>
  <c r="S100" i="20"/>
  <c r="R100" i="20"/>
  <c r="E100" i="20"/>
  <c r="U100" i="20" s="1"/>
  <c r="U99" i="20"/>
  <c r="T99" i="20"/>
  <c r="S99" i="20"/>
  <c r="R99" i="20"/>
  <c r="E99" i="20"/>
  <c r="S98" i="20"/>
  <c r="R98" i="20"/>
  <c r="E98" i="20"/>
  <c r="U98" i="20" s="1"/>
  <c r="M97" i="20"/>
  <c r="S97" i="20" s="1"/>
  <c r="L97" i="20"/>
  <c r="R97" i="20" s="1"/>
  <c r="K97" i="20"/>
  <c r="K114" i="20" s="1"/>
  <c r="J97" i="20"/>
  <c r="J114" i="20" s="1"/>
  <c r="I97" i="20"/>
  <c r="I114" i="20" s="1"/>
  <c r="H97" i="20"/>
  <c r="H114" i="20" s="1"/>
  <c r="G97" i="20"/>
  <c r="G114" i="20" s="1"/>
  <c r="F97" i="20"/>
  <c r="F114" i="20" s="1"/>
  <c r="D97" i="20"/>
  <c r="D114" i="20" s="1"/>
  <c r="C97" i="20"/>
  <c r="C114" i="20" s="1"/>
  <c r="B97" i="20"/>
  <c r="B114" i="20" s="1"/>
  <c r="O115" i="21"/>
  <c r="N115" i="21"/>
  <c r="M115" i="21"/>
  <c r="S115" i="21" s="1"/>
  <c r="L115" i="21"/>
  <c r="R115" i="21" s="1"/>
  <c r="K115" i="21"/>
  <c r="J115" i="21"/>
  <c r="I115" i="21"/>
  <c r="H115" i="21"/>
  <c r="G115" i="21"/>
  <c r="F115" i="21"/>
  <c r="D115" i="21"/>
  <c r="C115" i="21"/>
  <c r="B115" i="21"/>
  <c r="O114" i="21"/>
  <c r="N114" i="21"/>
  <c r="U113" i="21"/>
  <c r="T113" i="21"/>
  <c r="S113" i="21"/>
  <c r="R113" i="21"/>
  <c r="U112" i="21"/>
  <c r="S112" i="21"/>
  <c r="R112" i="21"/>
  <c r="E112" i="21"/>
  <c r="T112" i="21" s="1"/>
  <c r="S111" i="21"/>
  <c r="R111" i="21"/>
  <c r="E111" i="21"/>
  <c r="U111" i="21" s="1"/>
  <c r="U110" i="21"/>
  <c r="S110" i="21"/>
  <c r="R110" i="21"/>
  <c r="E110" i="21"/>
  <c r="T110" i="21" s="1"/>
  <c r="S109" i="21"/>
  <c r="R109" i="21"/>
  <c r="E109" i="21"/>
  <c r="U109" i="21" s="1"/>
  <c r="S108" i="21"/>
  <c r="R108" i="21"/>
  <c r="E108" i="21"/>
  <c r="U108" i="21" s="1"/>
  <c r="S107" i="21"/>
  <c r="R107" i="21"/>
  <c r="E107" i="21"/>
  <c r="U107" i="21" s="1"/>
  <c r="S106" i="21"/>
  <c r="R106" i="21"/>
  <c r="E106" i="21"/>
  <c r="U106" i="21" s="1"/>
  <c r="S105" i="21"/>
  <c r="R105" i="21"/>
  <c r="E105" i="21"/>
  <c r="T105" i="21" s="1"/>
  <c r="U104" i="21"/>
  <c r="T104" i="21"/>
  <c r="S104" i="21"/>
  <c r="R104" i="21"/>
  <c r="E104" i="21"/>
  <c r="S103" i="21"/>
  <c r="R103" i="21"/>
  <c r="E103" i="21"/>
  <c r="U103" i="21" s="1"/>
  <c r="U102" i="21"/>
  <c r="T102" i="21"/>
  <c r="S102" i="21"/>
  <c r="R102" i="21"/>
  <c r="E102" i="21"/>
  <c r="S101" i="21"/>
  <c r="R101" i="21"/>
  <c r="E101" i="21"/>
  <c r="U101" i="21" s="1"/>
  <c r="S100" i="21"/>
  <c r="R100" i="21"/>
  <c r="E100" i="21"/>
  <c r="U100" i="21" s="1"/>
  <c r="U99" i="21"/>
  <c r="S99" i="21"/>
  <c r="R99" i="21"/>
  <c r="E99" i="21"/>
  <c r="T99" i="21" s="1"/>
  <c r="S98" i="21"/>
  <c r="R98" i="21"/>
  <c r="E98" i="21"/>
  <c r="U98" i="21" s="1"/>
  <c r="M97" i="21"/>
  <c r="M114" i="21" s="1"/>
  <c r="S114" i="21" s="1"/>
  <c r="L97" i="21"/>
  <c r="R97" i="21" s="1"/>
  <c r="K97" i="21"/>
  <c r="K114" i="21" s="1"/>
  <c r="J97" i="21"/>
  <c r="J114" i="21" s="1"/>
  <c r="I97" i="21"/>
  <c r="I114" i="21" s="1"/>
  <c r="H97" i="21"/>
  <c r="H114" i="21" s="1"/>
  <c r="G97" i="21"/>
  <c r="G114" i="21" s="1"/>
  <c r="F97" i="21"/>
  <c r="F114" i="21" s="1"/>
  <c r="D97" i="21"/>
  <c r="D114" i="21" s="1"/>
  <c r="C97" i="21"/>
  <c r="C114" i="21" s="1"/>
  <c r="B97" i="21"/>
  <c r="B114" i="21" s="1"/>
  <c r="O115" i="22"/>
  <c r="N115" i="22"/>
  <c r="M115" i="22"/>
  <c r="S115" i="22" s="1"/>
  <c r="L115" i="22"/>
  <c r="R115" i="22" s="1"/>
  <c r="K115" i="22"/>
  <c r="J115" i="22"/>
  <c r="I115" i="22"/>
  <c r="H115" i="22"/>
  <c r="G115" i="22"/>
  <c r="F115" i="22"/>
  <c r="D115" i="22"/>
  <c r="C115" i="22"/>
  <c r="B115" i="22"/>
  <c r="O114" i="22"/>
  <c r="N114" i="22"/>
  <c r="U113" i="22"/>
  <c r="T113" i="22"/>
  <c r="S113" i="22"/>
  <c r="R113" i="22"/>
  <c r="S112" i="22"/>
  <c r="R112" i="22"/>
  <c r="E112" i="22"/>
  <c r="U112" i="22" s="1"/>
  <c r="S111" i="22"/>
  <c r="R111" i="22"/>
  <c r="E111" i="22"/>
  <c r="U111" i="22" s="1"/>
  <c r="T110" i="22"/>
  <c r="S110" i="22"/>
  <c r="R110" i="22"/>
  <c r="E110" i="22"/>
  <c r="U110" i="22" s="1"/>
  <c r="S109" i="22"/>
  <c r="R109" i="22"/>
  <c r="E109" i="22"/>
  <c r="U109" i="22" s="1"/>
  <c r="U108" i="22"/>
  <c r="S108" i="22"/>
  <c r="R108" i="22"/>
  <c r="E108" i="22"/>
  <c r="T108" i="22" s="1"/>
  <c r="S107" i="22"/>
  <c r="R107" i="22"/>
  <c r="E107" i="22"/>
  <c r="U107" i="22" s="1"/>
  <c r="S106" i="22"/>
  <c r="R106" i="22"/>
  <c r="E106" i="22"/>
  <c r="U106" i="22" s="1"/>
  <c r="S105" i="22"/>
  <c r="R105" i="22"/>
  <c r="E105" i="22"/>
  <c r="U105" i="22" s="1"/>
  <c r="S104" i="22"/>
  <c r="R104" i="22"/>
  <c r="E104" i="22"/>
  <c r="U104" i="22" s="1"/>
  <c r="S103" i="22"/>
  <c r="R103" i="22"/>
  <c r="E103" i="22"/>
  <c r="U103" i="22" s="1"/>
  <c r="S102" i="22"/>
  <c r="R102" i="22"/>
  <c r="E102" i="22"/>
  <c r="U102" i="22" s="1"/>
  <c r="S101" i="22"/>
  <c r="R101" i="22"/>
  <c r="E101" i="22"/>
  <c r="U101" i="22" s="1"/>
  <c r="S100" i="22"/>
  <c r="R100" i="22"/>
  <c r="E100" i="22"/>
  <c r="S99" i="22"/>
  <c r="R99" i="22"/>
  <c r="E99" i="22"/>
  <c r="U99" i="22" s="1"/>
  <c r="S98" i="22"/>
  <c r="R98" i="22"/>
  <c r="E98" i="22"/>
  <c r="U98" i="22" s="1"/>
  <c r="M97" i="22"/>
  <c r="S97" i="22" s="1"/>
  <c r="L97" i="22"/>
  <c r="R97" i="22" s="1"/>
  <c r="K97" i="22"/>
  <c r="K114" i="22" s="1"/>
  <c r="J97" i="22"/>
  <c r="J114" i="22" s="1"/>
  <c r="I97" i="22"/>
  <c r="I114" i="22" s="1"/>
  <c r="H97" i="22"/>
  <c r="H114" i="22" s="1"/>
  <c r="G97" i="22"/>
  <c r="G114" i="22" s="1"/>
  <c r="F97" i="22"/>
  <c r="F114" i="22" s="1"/>
  <c r="D97" i="22"/>
  <c r="D114" i="22" s="1"/>
  <c r="C97" i="22"/>
  <c r="C114" i="22" s="1"/>
  <c r="B97" i="22"/>
  <c r="B114" i="22" s="1"/>
  <c r="O115" i="23"/>
  <c r="N115" i="23"/>
  <c r="M115" i="23"/>
  <c r="S115" i="23" s="1"/>
  <c r="L115" i="23"/>
  <c r="R115" i="23" s="1"/>
  <c r="K115" i="23"/>
  <c r="J115" i="23"/>
  <c r="I115" i="23"/>
  <c r="H115" i="23"/>
  <c r="G115" i="23"/>
  <c r="F115" i="23"/>
  <c r="D115" i="23"/>
  <c r="C115" i="23"/>
  <c r="B115" i="23"/>
  <c r="O114" i="23"/>
  <c r="N114" i="23"/>
  <c r="U113" i="23"/>
  <c r="T113" i="23"/>
  <c r="S113" i="23"/>
  <c r="R113" i="23"/>
  <c r="S112" i="23"/>
  <c r="R112" i="23"/>
  <c r="E112" i="23"/>
  <c r="U112" i="23" s="1"/>
  <c r="S111" i="23"/>
  <c r="R111" i="23"/>
  <c r="E111" i="23"/>
  <c r="T111" i="23" s="1"/>
  <c r="S110" i="23"/>
  <c r="R110" i="23"/>
  <c r="E110" i="23"/>
  <c r="U110" i="23" s="1"/>
  <c r="S109" i="23"/>
  <c r="R109" i="23"/>
  <c r="E109" i="23"/>
  <c r="U109" i="23" s="1"/>
  <c r="S108" i="23"/>
  <c r="R108" i="23"/>
  <c r="E108" i="23"/>
  <c r="U108" i="23" s="1"/>
  <c r="S107" i="23"/>
  <c r="R107" i="23"/>
  <c r="E107" i="23"/>
  <c r="U107" i="23" s="1"/>
  <c r="S106" i="23"/>
  <c r="R106" i="23"/>
  <c r="E106" i="23"/>
  <c r="U106" i="23" s="1"/>
  <c r="U105" i="23"/>
  <c r="T105" i="23"/>
  <c r="S105" i="23"/>
  <c r="R105" i="23"/>
  <c r="E105" i="23"/>
  <c r="S104" i="23"/>
  <c r="R104" i="23"/>
  <c r="E104" i="23"/>
  <c r="U104" i="23" s="1"/>
  <c r="U103" i="23"/>
  <c r="T103" i="23"/>
  <c r="S103" i="23"/>
  <c r="R103" i="23"/>
  <c r="E103" i="23"/>
  <c r="S102" i="23"/>
  <c r="R102" i="23"/>
  <c r="E102" i="23"/>
  <c r="U102" i="23" s="1"/>
  <c r="S101" i="23"/>
  <c r="R101" i="23"/>
  <c r="E101" i="23"/>
  <c r="U101" i="23" s="1"/>
  <c r="S100" i="23"/>
  <c r="R100" i="23"/>
  <c r="E100" i="23"/>
  <c r="U100" i="23" s="1"/>
  <c r="S99" i="23"/>
  <c r="R99" i="23"/>
  <c r="E99" i="23"/>
  <c r="U99" i="23" s="1"/>
  <c r="S98" i="23"/>
  <c r="R98" i="23"/>
  <c r="E98" i="23"/>
  <c r="U98" i="23" s="1"/>
  <c r="M97" i="23"/>
  <c r="M114" i="23" s="1"/>
  <c r="S114" i="23" s="1"/>
  <c r="L97" i="23"/>
  <c r="L114" i="23" s="1"/>
  <c r="R114" i="23" s="1"/>
  <c r="K97" i="23"/>
  <c r="K114" i="23" s="1"/>
  <c r="J97" i="23"/>
  <c r="J114" i="23" s="1"/>
  <c r="I97" i="23"/>
  <c r="I114" i="23" s="1"/>
  <c r="H97" i="23"/>
  <c r="H114" i="23" s="1"/>
  <c r="G97" i="23"/>
  <c r="G114" i="23" s="1"/>
  <c r="F97" i="23"/>
  <c r="F114" i="23" s="1"/>
  <c r="D97" i="23"/>
  <c r="D114" i="23" s="1"/>
  <c r="C97" i="23"/>
  <c r="C114" i="23" s="1"/>
  <c r="B97" i="23"/>
  <c r="B114" i="23" s="1"/>
  <c r="O115" i="24"/>
  <c r="N115" i="24"/>
  <c r="M115" i="24"/>
  <c r="S115" i="24" s="1"/>
  <c r="L115" i="24"/>
  <c r="R115" i="24" s="1"/>
  <c r="K115" i="24"/>
  <c r="J115" i="24"/>
  <c r="I115" i="24"/>
  <c r="H115" i="24"/>
  <c r="G115" i="24"/>
  <c r="F115" i="24"/>
  <c r="D115" i="24"/>
  <c r="C115" i="24"/>
  <c r="B115" i="24"/>
  <c r="O114" i="24"/>
  <c r="N114" i="24"/>
  <c r="U113" i="24"/>
  <c r="T113" i="24"/>
  <c r="S113" i="24"/>
  <c r="R113" i="24"/>
  <c r="S112" i="24"/>
  <c r="R112" i="24"/>
  <c r="E112" i="24"/>
  <c r="U112" i="24" s="1"/>
  <c r="S111" i="24"/>
  <c r="R111" i="24"/>
  <c r="E111" i="24"/>
  <c r="U111" i="24" s="1"/>
  <c r="S110" i="24"/>
  <c r="R110" i="24"/>
  <c r="E110" i="24"/>
  <c r="U110" i="24" s="1"/>
  <c r="S109" i="24"/>
  <c r="R109" i="24"/>
  <c r="E109" i="24"/>
  <c r="U109" i="24" s="1"/>
  <c r="S108" i="24"/>
  <c r="R108" i="24"/>
  <c r="E108" i="24"/>
  <c r="U108" i="24" s="1"/>
  <c r="S107" i="24"/>
  <c r="R107" i="24"/>
  <c r="E107" i="24"/>
  <c r="U107" i="24" s="1"/>
  <c r="S106" i="24"/>
  <c r="R106" i="24"/>
  <c r="E106" i="24"/>
  <c r="U106" i="24" s="1"/>
  <c r="U105" i="24"/>
  <c r="S105" i="24"/>
  <c r="R105" i="24"/>
  <c r="E105" i="24"/>
  <c r="T105" i="24" s="1"/>
  <c r="S104" i="24"/>
  <c r="R104" i="24"/>
  <c r="E104" i="24"/>
  <c r="U104" i="24" s="1"/>
  <c r="S103" i="24"/>
  <c r="R103" i="24"/>
  <c r="E103" i="24"/>
  <c r="T103" i="24" s="1"/>
  <c r="S102" i="24"/>
  <c r="R102" i="24"/>
  <c r="E102" i="24"/>
  <c r="U102" i="24" s="1"/>
  <c r="S101" i="24"/>
  <c r="R101" i="24"/>
  <c r="E101" i="24"/>
  <c r="U101" i="24" s="1"/>
  <c r="S100" i="24"/>
  <c r="R100" i="24"/>
  <c r="E100" i="24"/>
  <c r="U100" i="24" s="1"/>
  <c r="S99" i="24"/>
  <c r="R99" i="24"/>
  <c r="E99" i="24"/>
  <c r="S98" i="24"/>
  <c r="R98" i="24"/>
  <c r="E98" i="24"/>
  <c r="U98" i="24" s="1"/>
  <c r="M97" i="24"/>
  <c r="M114" i="24" s="1"/>
  <c r="S114" i="24" s="1"/>
  <c r="L97" i="24"/>
  <c r="L114" i="24" s="1"/>
  <c r="R114" i="24" s="1"/>
  <c r="K97" i="24"/>
  <c r="K114" i="24" s="1"/>
  <c r="J97" i="24"/>
  <c r="J114" i="24" s="1"/>
  <c r="I97" i="24"/>
  <c r="I114" i="24" s="1"/>
  <c r="H97" i="24"/>
  <c r="H114" i="24" s="1"/>
  <c r="G97" i="24"/>
  <c r="G114" i="24" s="1"/>
  <c r="F97" i="24"/>
  <c r="F114" i="24" s="1"/>
  <c r="D97" i="24"/>
  <c r="D114" i="24" s="1"/>
  <c r="C97" i="24"/>
  <c r="C114" i="24" s="1"/>
  <c r="B97" i="24"/>
  <c r="B114" i="24" s="1"/>
  <c r="R115" i="1"/>
  <c r="O115" i="1"/>
  <c r="N115" i="1"/>
  <c r="M115" i="1"/>
  <c r="S115" i="1" s="1"/>
  <c r="L115" i="1"/>
  <c r="K115" i="1"/>
  <c r="J115" i="1"/>
  <c r="I115" i="1"/>
  <c r="H115" i="1"/>
  <c r="G115" i="1"/>
  <c r="F115" i="1"/>
  <c r="D115" i="1"/>
  <c r="C115" i="1"/>
  <c r="B115" i="1"/>
  <c r="O114" i="1"/>
  <c r="N114" i="1"/>
  <c r="U113" i="1"/>
  <c r="T113" i="1"/>
  <c r="S113" i="1"/>
  <c r="R113" i="1"/>
  <c r="S112" i="1"/>
  <c r="R112" i="1"/>
  <c r="E112" i="1"/>
  <c r="U112" i="1" s="1"/>
  <c r="S111" i="1"/>
  <c r="R111" i="1"/>
  <c r="E111" i="1"/>
  <c r="U111" i="1" s="1"/>
  <c r="S110" i="1"/>
  <c r="R110" i="1"/>
  <c r="E110" i="1"/>
  <c r="U110" i="1" s="1"/>
  <c r="S109" i="1"/>
  <c r="R109" i="1"/>
  <c r="E109" i="1"/>
  <c r="U109" i="1" s="1"/>
  <c r="S108" i="1"/>
  <c r="R108" i="1"/>
  <c r="E108" i="1"/>
  <c r="U108" i="1" s="1"/>
  <c r="S107" i="1"/>
  <c r="R107" i="1"/>
  <c r="E107" i="1"/>
  <c r="U107" i="1" s="1"/>
  <c r="S106" i="1"/>
  <c r="R106" i="1"/>
  <c r="E106" i="1"/>
  <c r="U106" i="1" s="1"/>
  <c r="S105" i="1"/>
  <c r="R105" i="1"/>
  <c r="E105" i="1"/>
  <c r="U105" i="1" s="1"/>
  <c r="S104" i="1"/>
  <c r="R104" i="1"/>
  <c r="E104" i="1"/>
  <c r="U104" i="1" s="1"/>
  <c r="S103" i="1"/>
  <c r="R103" i="1"/>
  <c r="E103" i="1"/>
  <c r="U103" i="1" s="1"/>
  <c r="S102" i="1"/>
  <c r="R102" i="1"/>
  <c r="E102" i="1"/>
  <c r="U102" i="1" s="1"/>
  <c r="S101" i="1"/>
  <c r="R101" i="1"/>
  <c r="E101" i="1"/>
  <c r="T101" i="1" s="1"/>
  <c r="S100" i="1"/>
  <c r="R100" i="1"/>
  <c r="E100" i="1"/>
  <c r="T100" i="1" s="1"/>
  <c r="S99" i="1"/>
  <c r="R99" i="1"/>
  <c r="E99" i="1"/>
  <c r="U99" i="1" s="1"/>
  <c r="S98" i="1"/>
  <c r="R98" i="1"/>
  <c r="E98" i="1"/>
  <c r="T98" i="1" s="1"/>
  <c r="M97" i="1"/>
  <c r="M114" i="1" s="1"/>
  <c r="S114" i="1" s="1"/>
  <c r="L97" i="1"/>
  <c r="L114" i="1" s="1"/>
  <c r="R114" i="1" s="1"/>
  <c r="K97" i="1"/>
  <c r="K114" i="1" s="1"/>
  <c r="J97" i="1"/>
  <c r="J114" i="1" s="1"/>
  <c r="I97" i="1"/>
  <c r="I114" i="1" s="1"/>
  <c r="H97" i="1"/>
  <c r="H114" i="1" s="1"/>
  <c r="G97" i="1"/>
  <c r="G114" i="1" s="1"/>
  <c r="F97" i="1"/>
  <c r="F114" i="1" s="1"/>
  <c r="D97" i="1"/>
  <c r="D114" i="1" s="1"/>
  <c r="C97" i="1"/>
  <c r="C114" i="1" s="1"/>
  <c r="B97" i="1"/>
  <c r="B114" i="1" s="1"/>
  <c r="E86" i="2"/>
  <c r="E85" i="2"/>
  <c r="E84" i="2"/>
  <c r="E83" i="2"/>
  <c r="M82" i="2"/>
  <c r="L82" i="2"/>
  <c r="K82" i="2"/>
  <c r="J82" i="2"/>
  <c r="I82" i="2"/>
  <c r="H82" i="2"/>
  <c r="G82" i="2"/>
  <c r="F82" i="2"/>
  <c r="E82" i="2"/>
  <c r="D82" i="2"/>
  <c r="C82" i="2"/>
  <c r="B82" i="2"/>
  <c r="A79" i="2"/>
  <c r="E86" i="3"/>
  <c r="E85" i="3"/>
  <c r="E84" i="3"/>
  <c r="E83" i="3"/>
  <c r="M82" i="3"/>
  <c r="L82" i="3"/>
  <c r="K82" i="3"/>
  <c r="J82" i="3"/>
  <c r="I82" i="3"/>
  <c r="H82" i="3"/>
  <c r="G82" i="3"/>
  <c r="F82" i="3"/>
  <c r="D82" i="3"/>
  <c r="C82" i="3"/>
  <c r="B82" i="3"/>
  <c r="A79" i="3"/>
  <c r="E86" i="4"/>
  <c r="E85" i="4"/>
  <c r="E84" i="4"/>
  <c r="E82" i="4" s="1"/>
  <c r="E83" i="4"/>
  <c r="M82" i="4"/>
  <c r="L82" i="4"/>
  <c r="K82" i="4"/>
  <c r="J82" i="4"/>
  <c r="I82" i="4"/>
  <c r="H82" i="4"/>
  <c r="G82" i="4"/>
  <c r="F82" i="4"/>
  <c r="D82" i="4"/>
  <c r="C82" i="4"/>
  <c r="B82" i="4"/>
  <c r="A79" i="4"/>
  <c r="E86" i="5"/>
  <c r="E85" i="5"/>
  <c r="E84" i="5"/>
  <c r="E83" i="5"/>
  <c r="M82" i="5"/>
  <c r="L82" i="5"/>
  <c r="K82" i="5"/>
  <c r="J82" i="5"/>
  <c r="I82" i="5"/>
  <c r="H82" i="5"/>
  <c r="G82" i="5"/>
  <c r="F82" i="5"/>
  <c r="D82" i="5"/>
  <c r="C82" i="5"/>
  <c r="B82" i="5"/>
  <c r="A79" i="5"/>
  <c r="E86" i="6"/>
  <c r="E85" i="6"/>
  <c r="E84" i="6"/>
  <c r="E83" i="6"/>
  <c r="M82" i="6"/>
  <c r="L82" i="6"/>
  <c r="K82" i="6"/>
  <c r="J82" i="6"/>
  <c r="I82" i="6"/>
  <c r="H82" i="6"/>
  <c r="G82" i="6"/>
  <c r="F82" i="6"/>
  <c r="D82" i="6"/>
  <c r="C82" i="6"/>
  <c r="B82" i="6"/>
  <c r="A79" i="6"/>
  <c r="E86" i="7"/>
  <c r="E85" i="7"/>
  <c r="E84" i="7"/>
  <c r="E83" i="7"/>
  <c r="M82" i="7"/>
  <c r="L82" i="7"/>
  <c r="K82" i="7"/>
  <c r="J82" i="7"/>
  <c r="I82" i="7"/>
  <c r="H82" i="7"/>
  <c r="G82" i="7"/>
  <c r="F82" i="7"/>
  <c r="D82" i="7"/>
  <c r="C82" i="7"/>
  <c r="B82" i="7"/>
  <c r="A79" i="7"/>
  <c r="E86" i="8"/>
  <c r="E85" i="8"/>
  <c r="E84" i="8"/>
  <c r="E83" i="8"/>
  <c r="M82" i="8"/>
  <c r="L82" i="8"/>
  <c r="K82" i="8"/>
  <c r="J82" i="8"/>
  <c r="I82" i="8"/>
  <c r="H82" i="8"/>
  <c r="G82" i="8"/>
  <c r="F82" i="8"/>
  <c r="D82" i="8"/>
  <c r="C82" i="8"/>
  <c r="B82" i="8"/>
  <c r="A79" i="8"/>
  <c r="E86" i="9"/>
  <c r="E85" i="9"/>
  <c r="E84" i="9"/>
  <c r="E83" i="9"/>
  <c r="E82" i="9" s="1"/>
  <c r="M82" i="9"/>
  <c r="L82" i="9"/>
  <c r="K82" i="9"/>
  <c r="J82" i="9"/>
  <c r="I82" i="9"/>
  <c r="H82" i="9"/>
  <c r="G82" i="9"/>
  <c r="F82" i="9"/>
  <c r="D82" i="9"/>
  <c r="C82" i="9"/>
  <c r="B82" i="9"/>
  <c r="A79" i="9"/>
  <c r="E86" i="10"/>
  <c r="E85" i="10"/>
  <c r="E84" i="10"/>
  <c r="E82" i="10" s="1"/>
  <c r="E83" i="10"/>
  <c r="M82" i="10"/>
  <c r="L82" i="10"/>
  <c r="K82" i="10"/>
  <c r="J82" i="10"/>
  <c r="I82" i="10"/>
  <c r="H82" i="10"/>
  <c r="G82" i="10"/>
  <c r="F82" i="10"/>
  <c r="D82" i="10"/>
  <c r="C82" i="10"/>
  <c r="B82" i="10"/>
  <c r="A79" i="10"/>
  <c r="E86" i="11"/>
  <c r="E85" i="11"/>
  <c r="E82" i="11" s="1"/>
  <c r="E84" i="11"/>
  <c r="E83" i="11"/>
  <c r="M82" i="11"/>
  <c r="L82" i="11"/>
  <c r="K82" i="11"/>
  <c r="J82" i="11"/>
  <c r="I82" i="11"/>
  <c r="H82" i="11"/>
  <c r="G82" i="11"/>
  <c r="F82" i="11"/>
  <c r="D82" i="11"/>
  <c r="C82" i="11"/>
  <c r="B82" i="11"/>
  <c r="A79" i="11"/>
  <c r="E86" i="12"/>
  <c r="E85" i="12"/>
  <c r="E84" i="12"/>
  <c r="E83" i="12"/>
  <c r="M82" i="12"/>
  <c r="L82" i="12"/>
  <c r="K82" i="12"/>
  <c r="J82" i="12"/>
  <c r="I82" i="12"/>
  <c r="H82" i="12"/>
  <c r="G82" i="12"/>
  <c r="F82" i="12"/>
  <c r="E82" i="12"/>
  <c r="D82" i="12"/>
  <c r="C82" i="12"/>
  <c r="B82" i="12"/>
  <c r="A79" i="12"/>
  <c r="E86" i="13"/>
  <c r="E85" i="13"/>
  <c r="E84" i="13"/>
  <c r="E83" i="13"/>
  <c r="E82" i="13" s="1"/>
  <c r="M82" i="13"/>
  <c r="L82" i="13"/>
  <c r="K82" i="13"/>
  <c r="J82" i="13"/>
  <c r="I82" i="13"/>
  <c r="H82" i="13"/>
  <c r="G82" i="13"/>
  <c r="F82" i="13"/>
  <c r="D82" i="13"/>
  <c r="C82" i="13"/>
  <c r="B82" i="13"/>
  <c r="A79" i="13"/>
  <c r="E86" i="14"/>
  <c r="E85" i="14"/>
  <c r="E84" i="14"/>
  <c r="E83" i="14"/>
  <c r="E82" i="14" s="1"/>
  <c r="M82" i="14"/>
  <c r="L82" i="14"/>
  <c r="K82" i="14"/>
  <c r="J82" i="14"/>
  <c r="I82" i="14"/>
  <c r="H82" i="14"/>
  <c r="G82" i="14"/>
  <c r="F82" i="14"/>
  <c r="D82" i="14"/>
  <c r="C82" i="14"/>
  <c r="B82" i="14"/>
  <c r="A79" i="14"/>
  <c r="E86" i="15"/>
  <c r="E85" i="15"/>
  <c r="E84" i="15"/>
  <c r="E83" i="15"/>
  <c r="M82" i="15"/>
  <c r="L82" i="15"/>
  <c r="K82" i="15"/>
  <c r="J82" i="15"/>
  <c r="I82" i="15"/>
  <c r="H82" i="15"/>
  <c r="G82" i="15"/>
  <c r="F82" i="15"/>
  <c r="D82" i="15"/>
  <c r="C82" i="15"/>
  <c r="B82" i="15"/>
  <c r="A79" i="15"/>
  <c r="E86" i="16"/>
  <c r="E85" i="16"/>
  <c r="E84" i="16"/>
  <c r="E83" i="16"/>
  <c r="E82" i="16" s="1"/>
  <c r="M82" i="16"/>
  <c r="L82" i="16"/>
  <c r="K82" i="16"/>
  <c r="J82" i="16"/>
  <c r="I82" i="16"/>
  <c r="H82" i="16"/>
  <c r="G82" i="16"/>
  <c r="F82" i="16"/>
  <c r="D82" i="16"/>
  <c r="C82" i="16"/>
  <c r="B82" i="16"/>
  <c r="A79" i="16"/>
  <c r="E86" i="17"/>
  <c r="E85" i="17"/>
  <c r="E84" i="17"/>
  <c r="E83" i="17"/>
  <c r="E82" i="17" s="1"/>
  <c r="M82" i="17"/>
  <c r="L82" i="17"/>
  <c r="K82" i="17"/>
  <c r="J82" i="17"/>
  <c r="I82" i="17"/>
  <c r="H82" i="17"/>
  <c r="G82" i="17"/>
  <c r="F82" i="17"/>
  <c r="D82" i="17"/>
  <c r="C82" i="17"/>
  <c r="B82" i="17"/>
  <c r="A79" i="17"/>
  <c r="E86" i="18"/>
  <c r="E85" i="18"/>
  <c r="E84" i="18"/>
  <c r="E83" i="18"/>
  <c r="M82" i="18"/>
  <c r="L82" i="18"/>
  <c r="K82" i="18"/>
  <c r="J82" i="18"/>
  <c r="I82" i="18"/>
  <c r="H82" i="18"/>
  <c r="G82" i="18"/>
  <c r="F82" i="18"/>
  <c r="E82" i="18"/>
  <c r="D82" i="18"/>
  <c r="C82" i="18"/>
  <c r="B82" i="18"/>
  <c r="A79" i="18"/>
  <c r="E86" i="19"/>
  <c r="E85" i="19"/>
  <c r="E84" i="19"/>
  <c r="E83" i="19"/>
  <c r="M82" i="19"/>
  <c r="L82" i="19"/>
  <c r="K82" i="19"/>
  <c r="J82" i="19"/>
  <c r="I82" i="19"/>
  <c r="H82" i="19"/>
  <c r="G82" i="19"/>
  <c r="F82" i="19"/>
  <c r="D82" i="19"/>
  <c r="C82" i="19"/>
  <c r="B82" i="19"/>
  <c r="A79" i="19"/>
  <c r="E86" i="20"/>
  <c r="E85" i="20"/>
  <c r="E84" i="20"/>
  <c r="E83" i="20"/>
  <c r="M82" i="20"/>
  <c r="L82" i="20"/>
  <c r="K82" i="20"/>
  <c r="J82" i="20"/>
  <c r="I82" i="20"/>
  <c r="H82" i="20"/>
  <c r="G82" i="20"/>
  <c r="F82" i="20"/>
  <c r="D82" i="20"/>
  <c r="C82" i="20"/>
  <c r="B82" i="20"/>
  <c r="A79" i="20"/>
  <c r="E86" i="21"/>
  <c r="E85" i="21"/>
  <c r="E84" i="21"/>
  <c r="E83" i="21"/>
  <c r="M82" i="21"/>
  <c r="L82" i="21"/>
  <c r="K82" i="21"/>
  <c r="J82" i="21"/>
  <c r="I82" i="21"/>
  <c r="H82" i="21"/>
  <c r="G82" i="21"/>
  <c r="F82" i="21"/>
  <c r="D82" i="21"/>
  <c r="C82" i="21"/>
  <c r="B82" i="21"/>
  <c r="A79" i="21"/>
  <c r="E86" i="22"/>
  <c r="E85" i="22"/>
  <c r="E84" i="22"/>
  <c r="E83" i="22"/>
  <c r="M82" i="22"/>
  <c r="L82" i="22"/>
  <c r="K82" i="22"/>
  <c r="J82" i="22"/>
  <c r="I82" i="22"/>
  <c r="H82" i="22"/>
  <c r="G82" i="22"/>
  <c r="F82" i="22"/>
  <c r="D82" i="22"/>
  <c r="C82" i="22"/>
  <c r="B82" i="22"/>
  <c r="A79" i="22"/>
  <c r="E86" i="23"/>
  <c r="E85" i="23"/>
  <c r="E84" i="23"/>
  <c r="E83" i="23"/>
  <c r="M82" i="23"/>
  <c r="L82" i="23"/>
  <c r="K82" i="23"/>
  <c r="J82" i="23"/>
  <c r="I82" i="23"/>
  <c r="H82" i="23"/>
  <c r="G82" i="23"/>
  <c r="F82" i="23"/>
  <c r="D82" i="23"/>
  <c r="C82" i="23"/>
  <c r="B82" i="23"/>
  <c r="A79" i="23"/>
  <c r="E86" i="24"/>
  <c r="E85" i="24"/>
  <c r="E84" i="24"/>
  <c r="E83" i="24"/>
  <c r="M82" i="24"/>
  <c r="L82" i="24"/>
  <c r="K82" i="24"/>
  <c r="J82" i="24"/>
  <c r="I82" i="24"/>
  <c r="H82" i="24"/>
  <c r="G82" i="24"/>
  <c r="F82" i="24"/>
  <c r="D82" i="24"/>
  <c r="C82" i="24"/>
  <c r="B82" i="24"/>
  <c r="A79" i="24"/>
  <c r="E86" i="1"/>
  <c r="E85" i="1"/>
  <c r="E84" i="1"/>
  <c r="E83" i="1"/>
  <c r="E82" i="1" s="1"/>
  <c r="M82" i="1"/>
  <c r="L82" i="1"/>
  <c r="K82" i="1"/>
  <c r="J82" i="1"/>
  <c r="I82" i="1"/>
  <c r="H82" i="1"/>
  <c r="G82" i="1"/>
  <c r="F82" i="1"/>
  <c r="D82" i="1"/>
  <c r="C82" i="1"/>
  <c r="B82" i="1"/>
  <c r="A79" i="1"/>
  <c r="U96" i="24"/>
  <c r="S96" i="24"/>
  <c r="R96" i="24"/>
  <c r="Q96" i="24"/>
  <c r="P96" i="24"/>
  <c r="E96" i="24"/>
  <c r="T96" i="24" s="1"/>
  <c r="T95" i="24"/>
  <c r="S95" i="24"/>
  <c r="R95" i="24"/>
  <c r="Q95" i="24"/>
  <c r="P95" i="24"/>
  <c r="E95" i="24"/>
  <c r="U95" i="24" s="1"/>
  <c r="S94" i="24"/>
  <c r="R94" i="24"/>
  <c r="Q94" i="24"/>
  <c r="P94" i="24"/>
  <c r="E94" i="24"/>
  <c r="U94" i="24" s="1"/>
  <c r="S93" i="24"/>
  <c r="R93" i="24"/>
  <c r="Q93" i="24"/>
  <c r="P93" i="24"/>
  <c r="E93" i="24"/>
  <c r="U93" i="24" s="1"/>
  <c r="S92" i="24"/>
  <c r="R92" i="24"/>
  <c r="Q92" i="24"/>
  <c r="P92" i="24"/>
  <c r="E92" i="24"/>
  <c r="U92" i="24" s="1"/>
  <c r="S91" i="24"/>
  <c r="R91" i="24"/>
  <c r="Q91" i="24"/>
  <c r="P91" i="24"/>
  <c r="E91" i="24"/>
  <c r="U91" i="24" s="1"/>
  <c r="S90" i="24"/>
  <c r="R90" i="24"/>
  <c r="Q90" i="24"/>
  <c r="P90" i="24"/>
  <c r="E90" i="24"/>
  <c r="U90" i="24" s="1"/>
  <c r="T89" i="24"/>
  <c r="S89" i="24"/>
  <c r="R89" i="24"/>
  <c r="Q89" i="24"/>
  <c r="P89" i="24"/>
  <c r="E89" i="24"/>
  <c r="U89" i="24" s="1"/>
  <c r="U88" i="24"/>
  <c r="S88" i="24"/>
  <c r="S87" i="24" s="1"/>
  <c r="R88" i="24"/>
  <c r="Q88" i="24"/>
  <c r="P88" i="24"/>
  <c r="E88" i="24"/>
  <c r="T88" i="24" s="1"/>
  <c r="V75" i="24"/>
  <c r="O75" i="24"/>
  <c r="N75" i="24"/>
  <c r="M75" i="24"/>
  <c r="L75" i="24"/>
  <c r="K75" i="24"/>
  <c r="J75" i="24"/>
  <c r="I75" i="24"/>
  <c r="H75" i="24"/>
  <c r="G75" i="24"/>
  <c r="F75" i="24"/>
  <c r="C75" i="24"/>
  <c r="B75" i="24"/>
  <c r="V74" i="24"/>
  <c r="O74" i="24"/>
  <c r="N74" i="24"/>
  <c r="R74" i="24" s="1"/>
  <c r="M74" i="24"/>
  <c r="S74" i="24" s="1"/>
  <c r="L74" i="24"/>
  <c r="K74" i="24"/>
  <c r="J74" i="24"/>
  <c r="I74" i="24"/>
  <c r="Q74" i="24" s="1"/>
  <c r="H74" i="24"/>
  <c r="P74" i="24" s="1"/>
  <c r="G74" i="24"/>
  <c r="F74" i="24"/>
  <c r="E74" i="24"/>
  <c r="C74" i="24"/>
  <c r="B74" i="24"/>
  <c r="V73" i="24"/>
  <c r="O73" i="24"/>
  <c r="S73" i="24" s="1"/>
  <c r="N73" i="24"/>
  <c r="M73" i="24"/>
  <c r="L73" i="24"/>
  <c r="R73" i="24" s="1"/>
  <c r="K73" i="24"/>
  <c r="J73" i="24"/>
  <c r="I73" i="24"/>
  <c r="Q73" i="24" s="1"/>
  <c r="H73" i="24"/>
  <c r="P73" i="24" s="1"/>
  <c r="G73" i="24"/>
  <c r="F73" i="24"/>
  <c r="C73" i="24"/>
  <c r="B73" i="24"/>
  <c r="E73" i="24" s="1"/>
  <c r="T72" i="24"/>
  <c r="S72" i="24"/>
  <c r="R72" i="24"/>
  <c r="Q72" i="24"/>
  <c r="P72" i="24"/>
  <c r="E72" i="24"/>
  <c r="U72" i="24" s="1"/>
  <c r="S71" i="24"/>
  <c r="R71" i="24"/>
  <c r="Q71" i="24"/>
  <c r="P71" i="24"/>
  <c r="E71" i="24"/>
  <c r="U71" i="24" s="1"/>
  <c r="O69" i="24"/>
  <c r="N69" i="24"/>
  <c r="M69" i="24"/>
  <c r="L69" i="24"/>
  <c r="R69" i="24" s="1"/>
  <c r="K69" i="24"/>
  <c r="J69" i="24"/>
  <c r="I69" i="24"/>
  <c r="H69" i="24"/>
  <c r="G69" i="24"/>
  <c r="F69" i="24"/>
  <c r="C69" i="24"/>
  <c r="B69" i="24"/>
  <c r="O68" i="24"/>
  <c r="N68" i="24"/>
  <c r="M68" i="24"/>
  <c r="S68" i="24" s="1"/>
  <c r="L68" i="24"/>
  <c r="R68" i="24" s="1"/>
  <c r="K68" i="24"/>
  <c r="J68" i="24"/>
  <c r="I68" i="24"/>
  <c r="Q68" i="24" s="1"/>
  <c r="H68" i="24"/>
  <c r="G68" i="24"/>
  <c r="F68" i="24"/>
  <c r="C68" i="24"/>
  <c r="E68" i="24" s="1"/>
  <c r="B68" i="24"/>
  <c r="T67" i="24"/>
  <c r="S67" i="24"/>
  <c r="R67" i="24"/>
  <c r="Q67" i="24"/>
  <c r="P67" i="24"/>
  <c r="E67" i="24"/>
  <c r="U67" i="24" s="1"/>
  <c r="S66" i="24"/>
  <c r="R66" i="24"/>
  <c r="Q66" i="24"/>
  <c r="P66" i="24"/>
  <c r="E66" i="24"/>
  <c r="U66" i="24" s="1"/>
  <c r="S65" i="24"/>
  <c r="R65" i="24"/>
  <c r="Q65" i="24"/>
  <c r="P65" i="24"/>
  <c r="E65" i="24"/>
  <c r="U65" i="24" s="1"/>
  <c r="S64" i="24"/>
  <c r="R64" i="24"/>
  <c r="Q64" i="24"/>
  <c r="P64" i="24"/>
  <c r="E64" i="24"/>
  <c r="T64" i="24" s="1"/>
  <c r="T63" i="24"/>
  <c r="S63" i="24"/>
  <c r="R63" i="24"/>
  <c r="Q63" i="24"/>
  <c r="P63" i="24"/>
  <c r="E63" i="24"/>
  <c r="U63" i="24" s="1"/>
  <c r="S61" i="24"/>
  <c r="O61" i="24"/>
  <c r="N61" i="24"/>
  <c r="M61" i="24"/>
  <c r="L61" i="24"/>
  <c r="R61" i="24" s="1"/>
  <c r="K61" i="24"/>
  <c r="J61" i="24"/>
  <c r="I61" i="24"/>
  <c r="H61" i="24"/>
  <c r="C61" i="24"/>
  <c r="B61" i="24"/>
  <c r="S60" i="24"/>
  <c r="R60" i="24"/>
  <c r="Q60" i="24"/>
  <c r="P60" i="24"/>
  <c r="E60" i="24"/>
  <c r="U60" i="24" s="1"/>
  <c r="U59" i="24"/>
  <c r="S59" i="24"/>
  <c r="R59" i="24"/>
  <c r="Q59" i="24"/>
  <c r="P59" i="24"/>
  <c r="E59" i="24"/>
  <c r="T59" i="24" s="1"/>
  <c r="T58" i="24"/>
  <c r="S58" i="24"/>
  <c r="R58" i="24"/>
  <c r="Q58" i="24"/>
  <c r="P58" i="24"/>
  <c r="E58" i="24"/>
  <c r="U58" i="24" s="1"/>
  <c r="S57" i="24"/>
  <c r="R57" i="24"/>
  <c r="Q57" i="24"/>
  <c r="P57" i="24"/>
  <c r="E57" i="24"/>
  <c r="U57" i="24" s="1"/>
  <c r="O55" i="24"/>
  <c r="N55" i="24"/>
  <c r="M55" i="24"/>
  <c r="S55" i="24" s="1"/>
  <c r="L55" i="24"/>
  <c r="R55" i="24" s="1"/>
  <c r="K55" i="24"/>
  <c r="J55" i="24"/>
  <c r="I55" i="24"/>
  <c r="H55" i="24"/>
  <c r="G55" i="24"/>
  <c r="F55" i="24"/>
  <c r="C55" i="24"/>
  <c r="B55" i="24"/>
  <c r="S54" i="24"/>
  <c r="R54" i="24"/>
  <c r="Q54" i="24"/>
  <c r="P54" i="24"/>
  <c r="E54" i="24"/>
  <c r="U54" i="24" s="1"/>
  <c r="S53" i="24"/>
  <c r="R53" i="24"/>
  <c r="Q53" i="24"/>
  <c r="P53" i="24"/>
  <c r="E53" i="24"/>
  <c r="U53" i="24" s="1"/>
  <c r="S52" i="24"/>
  <c r="R52" i="24"/>
  <c r="Q52" i="24"/>
  <c r="P52" i="24"/>
  <c r="E52" i="24"/>
  <c r="U52" i="24" s="1"/>
  <c r="S51" i="24"/>
  <c r="R51" i="24"/>
  <c r="Q51" i="24"/>
  <c r="P51" i="24"/>
  <c r="E51" i="24"/>
  <c r="U51" i="24" s="1"/>
  <c r="S50" i="24"/>
  <c r="R50" i="24"/>
  <c r="Q50" i="24"/>
  <c r="P50" i="24"/>
  <c r="E50" i="24"/>
  <c r="T50" i="24" s="1"/>
  <c r="S49" i="24"/>
  <c r="R49" i="24"/>
  <c r="Q49" i="24"/>
  <c r="P49" i="24"/>
  <c r="E49" i="24"/>
  <c r="U49" i="24" s="1"/>
  <c r="U48" i="24"/>
  <c r="T48" i="24"/>
  <c r="S48" i="24"/>
  <c r="R48" i="24"/>
  <c r="Q48" i="24"/>
  <c r="P48" i="24"/>
  <c r="E48" i="24"/>
  <c r="S47" i="24"/>
  <c r="R47" i="24"/>
  <c r="Q47" i="24"/>
  <c r="P47" i="24"/>
  <c r="E47" i="24"/>
  <c r="U47" i="24" s="1"/>
  <c r="S46" i="24"/>
  <c r="R46" i="24"/>
  <c r="Q46" i="24"/>
  <c r="P46" i="24"/>
  <c r="E46" i="24"/>
  <c r="U46" i="24" s="1"/>
  <c r="S45" i="24"/>
  <c r="R45" i="24"/>
  <c r="Q45" i="24"/>
  <c r="P45" i="24"/>
  <c r="E45" i="24"/>
  <c r="S44" i="24"/>
  <c r="R44" i="24"/>
  <c r="Q44" i="24"/>
  <c r="P44" i="24"/>
  <c r="E44" i="24"/>
  <c r="U44" i="24" s="1"/>
  <c r="O42" i="24"/>
  <c r="N42" i="24"/>
  <c r="M42" i="24"/>
  <c r="S42" i="24" s="1"/>
  <c r="L42" i="24"/>
  <c r="R42" i="24" s="1"/>
  <c r="K42" i="24"/>
  <c r="J42" i="24"/>
  <c r="I42" i="24"/>
  <c r="H42" i="24"/>
  <c r="G42" i="24"/>
  <c r="F42" i="24"/>
  <c r="C42" i="24"/>
  <c r="B42" i="24"/>
  <c r="S41" i="24"/>
  <c r="R41" i="24"/>
  <c r="Q41" i="24"/>
  <c r="P41" i="24"/>
  <c r="E41" i="24"/>
  <c r="U41" i="24" s="1"/>
  <c r="T40" i="24"/>
  <c r="S40" i="24"/>
  <c r="R40" i="24"/>
  <c r="Q40" i="24"/>
  <c r="P40" i="24"/>
  <c r="E40" i="24"/>
  <c r="U40" i="24" s="1"/>
  <c r="U39" i="24"/>
  <c r="S39" i="24"/>
  <c r="R39" i="24"/>
  <c r="Q39" i="24"/>
  <c r="P39" i="24"/>
  <c r="E39" i="24"/>
  <c r="T39" i="24" s="1"/>
  <c r="U38" i="24"/>
  <c r="T38" i="24"/>
  <c r="S38" i="24"/>
  <c r="R38" i="24"/>
  <c r="Q38" i="24"/>
  <c r="P38" i="24"/>
  <c r="E38" i="24"/>
  <c r="U37" i="24"/>
  <c r="T37" i="24"/>
  <c r="S37" i="24"/>
  <c r="R37" i="24"/>
  <c r="Q37" i="24"/>
  <c r="P37" i="24"/>
  <c r="E37" i="24"/>
  <c r="O35" i="24"/>
  <c r="N35" i="24"/>
  <c r="R35" i="24" s="1"/>
  <c r="M35" i="24"/>
  <c r="S35" i="24" s="1"/>
  <c r="L35" i="24"/>
  <c r="K35" i="24"/>
  <c r="J35" i="24"/>
  <c r="I35" i="24"/>
  <c r="Q35" i="24" s="1"/>
  <c r="H35" i="24"/>
  <c r="P35" i="24" s="1"/>
  <c r="G35" i="24"/>
  <c r="F35" i="24"/>
  <c r="C35" i="24"/>
  <c r="E35" i="24" s="1"/>
  <c r="B35" i="24"/>
  <c r="T34" i="24"/>
  <c r="S34" i="24"/>
  <c r="R34" i="24"/>
  <c r="Q34" i="24"/>
  <c r="U34" i="24" s="1"/>
  <c r="P34" i="24"/>
  <c r="E34" i="24"/>
  <c r="O32" i="24"/>
  <c r="N32" i="24"/>
  <c r="M32" i="24"/>
  <c r="S32" i="24" s="1"/>
  <c r="L32" i="24"/>
  <c r="K32" i="24"/>
  <c r="J32" i="24"/>
  <c r="I32" i="24"/>
  <c r="H32" i="24"/>
  <c r="G32" i="24"/>
  <c r="F32" i="24"/>
  <c r="C32" i="24"/>
  <c r="E32" i="24" s="1"/>
  <c r="B32" i="24"/>
  <c r="T31" i="24"/>
  <c r="S31" i="24"/>
  <c r="R31" i="24"/>
  <c r="Q31" i="24"/>
  <c r="U31" i="24" s="1"/>
  <c r="P31" i="24"/>
  <c r="E31" i="24"/>
  <c r="T30" i="24"/>
  <c r="S30" i="24"/>
  <c r="R30" i="24"/>
  <c r="Q30" i="24"/>
  <c r="P30" i="24"/>
  <c r="E30" i="24"/>
  <c r="U30" i="24" s="1"/>
  <c r="S29" i="24"/>
  <c r="R29" i="24"/>
  <c r="Q29" i="24"/>
  <c r="P29" i="24"/>
  <c r="E29" i="24"/>
  <c r="U29" i="24" s="1"/>
  <c r="S28" i="24"/>
  <c r="R28" i="24"/>
  <c r="Q28" i="24"/>
  <c r="P28" i="24"/>
  <c r="E28" i="24"/>
  <c r="U28" i="24" s="1"/>
  <c r="O26" i="24"/>
  <c r="N26" i="24"/>
  <c r="M26" i="24"/>
  <c r="S26" i="24" s="1"/>
  <c r="L26" i="24"/>
  <c r="R26" i="24" s="1"/>
  <c r="K26" i="24"/>
  <c r="J26" i="24"/>
  <c r="I26" i="24"/>
  <c r="H26" i="24"/>
  <c r="G26" i="24"/>
  <c r="F26" i="24"/>
  <c r="E26" i="24"/>
  <c r="C26" i="24"/>
  <c r="B26" i="24"/>
  <c r="S25" i="24"/>
  <c r="R25" i="24"/>
  <c r="Q25" i="24"/>
  <c r="P25" i="24"/>
  <c r="E25" i="24"/>
  <c r="U25" i="24" s="1"/>
  <c r="S24" i="24"/>
  <c r="R24" i="24"/>
  <c r="Q24" i="24"/>
  <c r="P24" i="24"/>
  <c r="E24" i="24"/>
  <c r="U24" i="24" s="1"/>
  <c r="S23" i="24"/>
  <c r="R23" i="24"/>
  <c r="Q23" i="24"/>
  <c r="P23" i="24"/>
  <c r="E23" i="24"/>
  <c r="T23" i="24" s="1"/>
  <c r="U22" i="24"/>
  <c r="S22" i="24"/>
  <c r="R22" i="24"/>
  <c r="Q22" i="24"/>
  <c r="P22" i="24"/>
  <c r="E22" i="24"/>
  <c r="T22" i="24" s="1"/>
  <c r="U21" i="24"/>
  <c r="T21" i="24"/>
  <c r="S21" i="24"/>
  <c r="R21" i="24"/>
  <c r="Q21" i="24"/>
  <c r="P21" i="24"/>
  <c r="E21" i="24"/>
  <c r="U20" i="24"/>
  <c r="T20" i="24"/>
  <c r="S20" i="24"/>
  <c r="R20" i="24"/>
  <c r="Q20" i="24"/>
  <c r="P20" i="24"/>
  <c r="E20" i="24"/>
  <c r="U19" i="24"/>
  <c r="T19" i="24"/>
  <c r="S19" i="24"/>
  <c r="R19" i="24"/>
  <c r="Q19" i="24"/>
  <c r="P19" i="24"/>
  <c r="E19" i="24"/>
  <c r="O17" i="24"/>
  <c r="N17" i="24"/>
  <c r="R17" i="24" s="1"/>
  <c r="M17" i="24"/>
  <c r="S17" i="24" s="1"/>
  <c r="L17" i="24"/>
  <c r="K17" i="24"/>
  <c r="J17" i="24"/>
  <c r="I17" i="24"/>
  <c r="Q17" i="24" s="1"/>
  <c r="H17" i="24"/>
  <c r="P17" i="24" s="1"/>
  <c r="G17" i="24"/>
  <c r="F17" i="24"/>
  <c r="E17" i="24"/>
  <c r="C17" i="24"/>
  <c r="B17" i="24"/>
  <c r="T16" i="24"/>
  <c r="S16" i="24"/>
  <c r="R16" i="24"/>
  <c r="Q16" i="24"/>
  <c r="P16" i="24"/>
  <c r="E16" i="24"/>
  <c r="U16" i="24" s="1"/>
  <c r="S15" i="24"/>
  <c r="R15" i="24"/>
  <c r="Q15" i="24"/>
  <c r="P15" i="24"/>
  <c r="E15" i="24"/>
  <c r="U15" i="24" s="1"/>
  <c r="S14" i="24"/>
  <c r="R14" i="24"/>
  <c r="Q14" i="24"/>
  <c r="P14" i="24"/>
  <c r="E14" i="24"/>
  <c r="U14" i="24" s="1"/>
  <c r="S13" i="24"/>
  <c r="R13" i="24"/>
  <c r="Q13" i="24"/>
  <c r="P13" i="24"/>
  <c r="E13" i="24"/>
  <c r="U13" i="24" s="1"/>
  <c r="S12" i="24"/>
  <c r="R12" i="24"/>
  <c r="Q12" i="24"/>
  <c r="P12" i="24"/>
  <c r="E12" i="24"/>
  <c r="T12" i="24" s="1"/>
  <c r="U11" i="24"/>
  <c r="S11" i="24"/>
  <c r="R11" i="24"/>
  <c r="Q11" i="24"/>
  <c r="P11" i="24"/>
  <c r="E11" i="24"/>
  <c r="T11" i="24" s="1"/>
  <c r="U10" i="24"/>
  <c r="T10" i="24"/>
  <c r="S10" i="24"/>
  <c r="R10" i="24"/>
  <c r="Q10" i="24"/>
  <c r="P10" i="24"/>
  <c r="E10" i="24"/>
  <c r="U9" i="24"/>
  <c r="T9" i="24"/>
  <c r="S9" i="24"/>
  <c r="R9" i="24"/>
  <c r="Q9" i="24"/>
  <c r="P9" i="24"/>
  <c r="E9" i="24"/>
  <c r="U96" i="23"/>
  <c r="T96" i="23"/>
  <c r="S96" i="23"/>
  <c r="R96" i="23"/>
  <c r="Q96" i="23"/>
  <c r="P96" i="23"/>
  <c r="E96" i="23"/>
  <c r="S95" i="23"/>
  <c r="R95" i="23"/>
  <c r="Q95" i="23"/>
  <c r="P95" i="23"/>
  <c r="E95" i="23"/>
  <c r="U95" i="23" s="1"/>
  <c r="S94" i="23"/>
  <c r="R94" i="23"/>
  <c r="Q94" i="23"/>
  <c r="P94" i="23"/>
  <c r="E94" i="23"/>
  <c r="U94" i="23" s="1"/>
  <c r="S93" i="23"/>
  <c r="R93" i="23"/>
  <c r="Q93" i="23"/>
  <c r="P93" i="23"/>
  <c r="E93" i="23"/>
  <c r="U93" i="23" s="1"/>
  <c r="S92" i="23"/>
  <c r="R92" i="23"/>
  <c r="Q92" i="23"/>
  <c r="P92" i="23"/>
  <c r="E92" i="23"/>
  <c r="T92" i="23" s="1"/>
  <c r="U91" i="23"/>
  <c r="S91" i="23"/>
  <c r="R91" i="23"/>
  <c r="Q91" i="23"/>
  <c r="P91" i="23"/>
  <c r="E91" i="23"/>
  <c r="T91" i="23" s="1"/>
  <c r="U90" i="23"/>
  <c r="T90" i="23"/>
  <c r="S90" i="23"/>
  <c r="R90" i="23"/>
  <c r="Q90" i="23"/>
  <c r="P90" i="23"/>
  <c r="E90" i="23"/>
  <c r="U89" i="23"/>
  <c r="T89" i="23"/>
  <c r="S89" i="23"/>
  <c r="R89" i="23"/>
  <c r="Q89" i="23"/>
  <c r="P89" i="23"/>
  <c r="E89" i="23"/>
  <c r="U88" i="23"/>
  <c r="T88" i="23"/>
  <c r="S88" i="23"/>
  <c r="R88" i="23"/>
  <c r="R87" i="23" s="1"/>
  <c r="Q88" i="23"/>
  <c r="P88" i="23"/>
  <c r="E88" i="23"/>
  <c r="O75" i="23"/>
  <c r="N75" i="23"/>
  <c r="M75" i="23"/>
  <c r="L75" i="23"/>
  <c r="K75" i="23"/>
  <c r="J75" i="23"/>
  <c r="I75" i="23"/>
  <c r="H75" i="23"/>
  <c r="G75" i="23"/>
  <c r="F75" i="23"/>
  <c r="C75" i="23"/>
  <c r="B75" i="23"/>
  <c r="O74" i="23"/>
  <c r="S74" i="23" s="1"/>
  <c r="N74" i="23"/>
  <c r="R74" i="23" s="1"/>
  <c r="M74" i="23"/>
  <c r="L74" i="23"/>
  <c r="K74" i="23"/>
  <c r="J74" i="23"/>
  <c r="I74" i="23"/>
  <c r="Q74" i="23" s="1"/>
  <c r="H74" i="23"/>
  <c r="P74" i="23" s="1"/>
  <c r="G74" i="23"/>
  <c r="F74" i="23"/>
  <c r="C74" i="23"/>
  <c r="B74" i="23"/>
  <c r="E74" i="23" s="1"/>
  <c r="R73" i="23"/>
  <c r="O73" i="23"/>
  <c r="S73" i="23" s="1"/>
  <c r="N73" i="23"/>
  <c r="M73" i="23"/>
  <c r="L73" i="23"/>
  <c r="K73" i="23"/>
  <c r="J73" i="23"/>
  <c r="I73" i="23"/>
  <c r="Q73" i="23" s="1"/>
  <c r="H73" i="23"/>
  <c r="P73" i="23" s="1"/>
  <c r="G73" i="23"/>
  <c r="F73" i="23"/>
  <c r="C73" i="23"/>
  <c r="B73" i="23"/>
  <c r="E73" i="23" s="1"/>
  <c r="U72" i="23"/>
  <c r="T72" i="23"/>
  <c r="S72" i="23"/>
  <c r="R72" i="23"/>
  <c r="Q72" i="23"/>
  <c r="P72" i="23"/>
  <c r="E72" i="23"/>
  <c r="T71" i="23"/>
  <c r="S71" i="23"/>
  <c r="R71" i="23"/>
  <c r="Q71" i="23"/>
  <c r="U71" i="23" s="1"/>
  <c r="P71" i="23"/>
  <c r="E71" i="23"/>
  <c r="O69" i="23"/>
  <c r="S69" i="23" s="1"/>
  <c r="N69" i="23"/>
  <c r="M69" i="23"/>
  <c r="L69" i="23"/>
  <c r="K69" i="23"/>
  <c r="J69" i="23"/>
  <c r="I69" i="23"/>
  <c r="H69" i="23"/>
  <c r="G69" i="23"/>
  <c r="F69" i="23"/>
  <c r="C69" i="23"/>
  <c r="B69" i="23"/>
  <c r="R68" i="23"/>
  <c r="O68" i="23"/>
  <c r="N68" i="23"/>
  <c r="M68" i="23"/>
  <c r="S68" i="23" s="1"/>
  <c r="L68" i="23"/>
  <c r="K68" i="23"/>
  <c r="J68" i="23"/>
  <c r="I68" i="23"/>
  <c r="H68" i="23"/>
  <c r="P68" i="23" s="1"/>
  <c r="G68" i="23"/>
  <c r="F68" i="23"/>
  <c r="C68" i="23"/>
  <c r="B68" i="23"/>
  <c r="E68" i="23" s="1"/>
  <c r="U67" i="23"/>
  <c r="T67" i="23"/>
  <c r="S67" i="23"/>
  <c r="R67" i="23"/>
  <c r="Q67" i="23"/>
  <c r="P67" i="23"/>
  <c r="E67" i="23"/>
  <c r="U66" i="23"/>
  <c r="T66" i="23"/>
  <c r="S66" i="23"/>
  <c r="R66" i="23"/>
  <c r="Q66" i="23"/>
  <c r="P66" i="23"/>
  <c r="E66" i="23"/>
  <c r="S65" i="23"/>
  <c r="R65" i="23"/>
  <c r="Q65" i="23"/>
  <c r="P65" i="23"/>
  <c r="E65" i="23"/>
  <c r="U65" i="23" s="1"/>
  <c r="S64" i="23"/>
  <c r="R64" i="23"/>
  <c r="Q64" i="23"/>
  <c r="P64" i="23"/>
  <c r="E64" i="23"/>
  <c r="U64" i="23" s="1"/>
  <c r="S63" i="23"/>
  <c r="R63" i="23"/>
  <c r="Q63" i="23"/>
  <c r="P63" i="23"/>
  <c r="E63" i="23"/>
  <c r="O61" i="23"/>
  <c r="N61" i="23"/>
  <c r="M61" i="23"/>
  <c r="S61" i="23" s="1"/>
  <c r="L61" i="23"/>
  <c r="R61" i="23" s="1"/>
  <c r="K61" i="23"/>
  <c r="J61" i="23"/>
  <c r="I61" i="23"/>
  <c r="H61" i="23"/>
  <c r="C61" i="23"/>
  <c r="B61" i="23"/>
  <c r="S60" i="23"/>
  <c r="R60" i="23"/>
  <c r="Q60" i="23"/>
  <c r="P60" i="23"/>
  <c r="E60" i="23"/>
  <c r="T60" i="23" s="1"/>
  <c r="U59" i="23"/>
  <c r="S59" i="23"/>
  <c r="R59" i="23"/>
  <c r="Q59" i="23"/>
  <c r="P59" i="23"/>
  <c r="E59" i="23"/>
  <c r="T59" i="23" s="1"/>
  <c r="U58" i="23"/>
  <c r="T58" i="23"/>
  <c r="S58" i="23"/>
  <c r="R58" i="23"/>
  <c r="Q58" i="23"/>
  <c r="P58" i="23"/>
  <c r="E58" i="23"/>
  <c r="U57" i="23"/>
  <c r="T57" i="23"/>
  <c r="S57" i="23"/>
  <c r="R57" i="23"/>
  <c r="Q57" i="23"/>
  <c r="P57" i="23"/>
  <c r="E57" i="23"/>
  <c r="O55" i="23"/>
  <c r="N55" i="23"/>
  <c r="M55" i="23"/>
  <c r="L55" i="23"/>
  <c r="R55" i="23" s="1"/>
  <c r="K55" i="23"/>
  <c r="J55" i="23"/>
  <c r="I55" i="23"/>
  <c r="H55" i="23"/>
  <c r="G55" i="23"/>
  <c r="F55" i="23"/>
  <c r="C55" i="23"/>
  <c r="B55" i="23"/>
  <c r="U54" i="23"/>
  <c r="T54" i="23"/>
  <c r="S54" i="23"/>
  <c r="R54" i="23"/>
  <c r="Q54" i="23"/>
  <c r="P54" i="23"/>
  <c r="E54" i="23"/>
  <c r="T53" i="23"/>
  <c r="S53" i="23"/>
  <c r="R53" i="23"/>
  <c r="Q53" i="23"/>
  <c r="P53" i="23"/>
  <c r="E53" i="23"/>
  <c r="U53" i="23" s="1"/>
  <c r="S52" i="23"/>
  <c r="R52" i="23"/>
  <c r="Q52" i="23"/>
  <c r="P52" i="23"/>
  <c r="E52" i="23"/>
  <c r="U52" i="23" s="1"/>
  <c r="S51" i="23"/>
  <c r="R51" i="23"/>
  <c r="Q51" i="23"/>
  <c r="P51" i="23"/>
  <c r="E51" i="23"/>
  <c r="U51" i="23" s="1"/>
  <c r="S50" i="23"/>
  <c r="R50" i="23"/>
  <c r="Q50" i="23"/>
  <c r="P50" i="23"/>
  <c r="E50" i="23"/>
  <c r="U50" i="23" s="1"/>
  <c r="S49" i="23"/>
  <c r="R49" i="23"/>
  <c r="Q49" i="23"/>
  <c r="P49" i="23"/>
  <c r="E49" i="23"/>
  <c r="T49" i="23" s="1"/>
  <c r="S48" i="23"/>
  <c r="R48" i="23"/>
  <c r="Q48" i="23"/>
  <c r="P48" i="23"/>
  <c r="E48" i="23"/>
  <c r="T48" i="23" s="1"/>
  <c r="U47" i="23"/>
  <c r="T47" i="23"/>
  <c r="S47" i="23"/>
  <c r="R47" i="23"/>
  <c r="Q47" i="23"/>
  <c r="P47" i="23"/>
  <c r="E47" i="23"/>
  <c r="U46" i="23"/>
  <c r="T46" i="23"/>
  <c r="S46" i="23"/>
  <c r="R46" i="23"/>
  <c r="Q46" i="23"/>
  <c r="P46" i="23"/>
  <c r="E46" i="23"/>
  <c r="T45" i="23"/>
  <c r="S45" i="23"/>
  <c r="R45" i="23"/>
  <c r="Q45" i="23"/>
  <c r="P45" i="23"/>
  <c r="E45" i="23"/>
  <c r="U45" i="23" s="1"/>
  <c r="S44" i="23"/>
  <c r="R44" i="23"/>
  <c r="Q44" i="23"/>
  <c r="P44" i="23"/>
  <c r="E44" i="23"/>
  <c r="U44" i="23" s="1"/>
  <c r="O42" i="23"/>
  <c r="N42" i="23"/>
  <c r="M42" i="23"/>
  <c r="S42" i="23" s="1"/>
  <c r="L42" i="23"/>
  <c r="R42" i="23" s="1"/>
  <c r="K42" i="23"/>
  <c r="J42" i="23"/>
  <c r="I42" i="23"/>
  <c r="Q42" i="23" s="1"/>
  <c r="H42" i="23"/>
  <c r="G42" i="23"/>
  <c r="F42" i="23"/>
  <c r="C42" i="23"/>
  <c r="E42" i="23" s="1"/>
  <c r="B42" i="23"/>
  <c r="S41" i="23"/>
  <c r="R41" i="23"/>
  <c r="Q41" i="23"/>
  <c r="P41" i="23"/>
  <c r="E41" i="23"/>
  <c r="U41" i="23" s="1"/>
  <c r="S40" i="23"/>
  <c r="R40" i="23"/>
  <c r="Q40" i="23"/>
  <c r="P40" i="23"/>
  <c r="E40" i="23"/>
  <c r="U40" i="23" s="1"/>
  <c r="S39" i="23"/>
  <c r="R39" i="23"/>
  <c r="Q39" i="23"/>
  <c r="P39" i="23"/>
  <c r="E39" i="23"/>
  <c r="U39" i="23" s="1"/>
  <c r="S38" i="23"/>
  <c r="R38" i="23"/>
  <c r="Q38" i="23"/>
  <c r="P38" i="23"/>
  <c r="E38" i="23"/>
  <c r="T38" i="23" s="1"/>
  <c r="U37" i="23"/>
  <c r="S37" i="23"/>
  <c r="R37" i="23"/>
  <c r="Q37" i="23"/>
  <c r="P37" i="23"/>
  <c r="E37" i="23"/>
  <c r="T37" i="23" s="1"/>
  <c r="S35" i="23"/>
  <c r="R35" i="23"/>
  <c r="O35" i="23"/>
  <c r="N35" i="23"/>
  <c r="M35" i="23"/>
  <c r="L35" i="23"/>
  <c r="K35" i="23"/>
  <c r="J35" i="23"/>
  <c r="I35" i="23"/>
  <c r="Q35" i="23" s="1"/>
  <c r="H35" i="23"/>
  <c r="P35" i="23" s="1"/>
  <c r="G35" i="23"/>
  <c r="F35" i="23"/>
  <c r="C35" i="23"/>
  <c r="B35" i="23"/>
  <c r="E35" i="23" s="1"/>
  <c r="U34" i="23"/>
  <c r="S34" i="23"/>
  <c r="R34" i="23"/>
  <c r="Q34" i="23"/>
  <c r="P34" i="23"/>
  <c r="E34" i="23"/>
  <c r="T34" i="23" s="1"/>
  <c r="O32" i="23"/>
  <c r="N32" i="23"/>
  <c r="M32" i="23"/>
  <c r="S32" i="23" s="1"/>
  <c r="L32" i="23"/>
  <c r="R32" i="23" s="1"/>
  <c r="K32" i="23"/>
  <c r="J32" i="23"/>
  <c r="I32" i="23"/>
  <c r="H32" i="23"/>
  <c r="G32" i="23"/>
  <c r="F32" i="23"/>
  <c r="C32" i="23"/>
  <c r="B32" i="23"/>
  <c r="U31" i="23"/>
  <c r="S31" i="23"/>
  <c r="R31" i="23"/>
  <c r="Q31" i="23"/>
  <c r="P31" i="23"/>
  <c r="E31" i="23"/>
  <c r="T31" i="23" s="1"/>
  <c r="U30" i="23"/>
  <c r="T30" i="23"/>
  <c r="S30" i="23"/>
  <c r="R30" i="23"/>
  <c r="Q30" i="23"/>
  <c r="P30" i="23"/>
  <c r="E30" i="23"/>
  <c r="T29" i="23"/>
  <c r="S29" i="23"/>
  <c r="R29" i="23"/>
  <c r="Q29" i="23"/>
  <c r="P29" i="23"/>
  <c r="E29" i="23"/>
  <c r="U29" i="23" s="1"/>
  <c r="S28" i="23"/>
  <c r="R28" i="23"/>
  <c r="Q28" i="23"/>
  <c r="P28" i="23"/>
  <c r="E28" i="23"/>
  <c r="U28" i="23" s="1"/>
  <c r="O26" i="23"/>
  <c r="N26" i="23"/>
  <c r="M26" i="23"/>
  <c r="S26" i="23" s="1"/>
  <c r="L26" i="23"/>
  <c r="R26" i="23" s="1"/>
  <c r="K26" i="23"/>
  <c r="J26" i="23"/>
  <c r="I26" i="23"/>
  <c r="H26" i="23"/>
  <c r="G26" i="23"/>
  <c r="F26" i="23"/>
  <c r="C26" i="23"/>
  <c r="B26" i="23"/>
  <c r="E26" i="23" s="1"/>
  <c r="T25" i="23"/>
  <c r="S25" i="23"/>
  <c r="R25" i="23"/>
  <c r="Q25" i="23"/>
  <c r="P25" i="23"/>
  <c r="E25" i="23"/>
  <c r="U25" i="23" s="1"/>
  <c r="S24" i="23"/>
  <c r="R24" i="23"/>
  <c r="Q24" i="23"/>
  <c r="P24" i="23"/>
  <c r="E24" i="23"/>
  <c r="U24" i="23" s="1"/>
  <c r="S23" i="23"/>
  <c r="R23" i="23"/>
  <c r="Q23" i="23"/>
  <c r="P23" i="23"/>
  <c r="E23" i="23"/>
  <c r="U23" i="23" s="1"/>
  <c r="S22" i="23"/>
  <c r="R22" i="23"/>
  <c r="Q22" i="23"/>
  <c r="P22" i="23"/>
  <c r="E22" i="23"/>
  <c r="U22" i="23" s="1"/>
  <c r="S21" i="23"/>
  <c r="R21" i="23"/>
  <c r="Q21" i="23"/>
  <c r="P21" i="23"/>
  <c r="E21" i="23"/>
  <c r="T21" i="23" s="1"/>
  <c r="U20" i="23"/>
  <c r="S20" i="23"/>
  <c r="R20" i="23"/>
  <c r="Q20" i="23"/>
  <c r="P20" i="23"/>
  <c r="E20" i="23"/>
  <c r="T20" i="23" s="1"/>
  <c r="U19" i="23"/>
  <c r="T19" i="23"/>
  <c r="S19" i="23"/>
  <c r="R19" i="23"/>
  <c r="Q19" i="23"/>
  <c r="P19" i="23"/>
  <c r="E19" i="23"/>
  <c r="S17" i="23"/>
  <c r="R17" i="23"/>
  <c r="O17" i="23"/>
  <c r="N17" i="23"/>
  <c r="M17" i="23"/>
  <c r="L17" i="23"/>
  <c r="K17" i="23"/>
  <c r="J17" i="23"/>
  <c r="I17" i="23"/>
  <c r="Q17" i="23" s="1"/>
  <c r="H17" i="23"/>
  <c r="P17" i="23" s="1"/>
  <c r="G17" i="23"/>
  <c r="F17" i="23"/>
  <c r="C17" i="23"/>
  <c r="B17" i="23"/>
  <c r="E17" i="23" s="1"/>
  <c r="U16" i="23"/>
  <c r="T16" i="23"/>
  <c r="S16" i="23"/>
  <c r="R16" i="23"/>
  <c r="Q16" i="23"/>
  <c r="P16" i="23"/>
  <c r="E16" i="23"/>
  <c r="U15" i="23"/>
  <c r="T15" i="23"/>
  <c r="S15" i="23"/>
  <c r="R15" i="23"/>
  <c r="Q15" i="23"/>
  <c r="P15" i="23"/>
  <c r="E15" i="23"/>
  <c r="T14" i="23"/>
  <c r="S14" i="23"/>
  <c r="R14" i="23"/>
  <c r="Q14" i="23"/>
  <c r="P14" i="23"/>
  <c r="E14" i="23"/>
  <c r="U14" i="23" s="1"/>
  <c r="S13" i="23"/>
  <c r="R13" i="23"/>
  <c r="Q13" i="23"/>
  <c r="P13" i="23"/>
  <c r="E13" i="23"/>
  <c r="U13" i="23" s="1"/>
  <c r="S12" i="23"/>
  <c r="R12" i="23"/>
  <c r="Q12" i="23"/>
  <c r="P12" i="23"/>
  <c r="E12" i="23"/>
  <c r="U12" i="23" s="1"/>
  <c r="S11" i="23"/>
  <c r="R11" i="23"/>
  <c r="Q11" i="23"/>
  <c r="P11" i="23"/>
  <c r="E11" i="23"/>
  <c r="U11" i="23" s="1"/>
  <c r="S10" i="23"/>
  <c r="R10" i="23"/>
  <c r="Q10" i="23"/>
  <c r="P10" i="23"/>
  <c r="E10" i="23"/>
  <c r="T10" i="23" s="1"/>
  <c r="U9" i="23"/>
  <c r="S9" i="23"/>
  <c r="R9" i="23"/>
  <c r="Q9" i="23"/>
  <c r="P9" i="23"/>
  <c r="E9" i="23"/>
  <c r="T9" i="23" s="1"/>
  <c r="U96" i="22"/>
  <c r="T96" i="22"/>
  <c r="S96" i="22"/>
  <c r="R96" i="22"/>
  <c r="Q96" i="22"/>
  <c r="P96" i="22"/>
  <c r="E96" i="22"/>
  <c r="U95" i="22"/>
  <c r="T95" i="22"/>
  <c r="S95" i="22"/>
  <c r="R95" i="22"/>
  <c r="Q95" i="22"/>
  <c r="P95" i="22"/>
  <c r="E95" i="22"/>
  <c r="T94" i="22"/>
  <c r="S94" i="22"/>
  <c r="R94" i="22"/>
  <c r="Q94" i="22"/>
  <c r="P94" i="22"/>
  <c r="E94" i="22"/>
  <c r="U94" i="22" s="1"/>
  <c r="S93" i="22"/>
  <c r="R93" i="22"/>
  <c r="Q93" i="22"/>
  <c r="P93" i="22"/>
  <c r="E93" i="22"/>
  <c r="U93" i="22" s="1"/>
  <c r="S92" i="22"/>
  <c r="R92" i="22"/>
  <c r="Q92" i="22"/>
  <c r="P92" i="22"/>
  <c r="E92" i="22"/>
  <c r="U92" i="22" s="1"/>
  <c r="S91" i="22"/>
  <c r="R91" i="22"/>
  <c r="Q91" i="22"/>
  <c r="P91" i="22"/>
  <c r="E91" i="22"/>
  <c r="U91" i="22" s="1"/>
  <c r="S90" i="22"/>
  <c r="R90" i="22"/>
  <c r="Q90" i="22"/>
  <c r="P90" i="22"/>
  <c r="E90" i="22"/>
  <c r="T90" i="22" s="1"/>
  <c r="U89" i="22"/>
  <c r="S89" i="22"/>
  <c r="R89" i="22"/>
  <c r="Q89" i="22"/>
  <c r="P89" i="22"/>
  <c r="E89" i="22"/>
  <c r="T89" i="22" s="1"/>
  <c r="U88" i="22"/>
  <c r="T88" i="22"/>
  <c r="S88" i="22"/>
  <c r="R88" i="22"/>
  <c r="Q88" i="22"/>
  <c r="P88" i="22"/>
  <c r="E88" i="22"/>
  <c r="V75" i="22"/>
  <c r="O75" i="22"/>
  <c r="N75" i="22"/>
  <c r="M75" i="22"/>
  <c r="S75" i="22" s="1"/>
  <c r="L75" i="22"/>
  <c r="K75" i="22"/>
  <c r="J75" i="22"/>
  <c r="I75" i="22"/>
  <c r="H75" i="22"/>
  <c r="G75" i="22"/>
  <c r="F75" i="22"/>
  <c r="C75" i="22"/>
  <c r="B75" i="22"/>
  <c r="V74" i="22"/>
  <c r="O74" i="22"/>
  <c r="N74" i="22"/>
  <c r="M74" i="22"/>
  <c r="S74" i="22" s="1"/>
  <c r="L74" i="22"/>
  <c r="R74" i="22" s="1"/>
  <c r="K74" i="22"/>
  <c r="J74" i="22"/>
  <c r="I74" i="22"/>
  <c r="Q74" i="22" s="1"/>
  <c r="H74" i="22"/>
  <c r="G74" i="22"/>
  <c r="F74" i="22"/>
  <c r="C74" i="22"/>
  <c r="E74" i="22" s="1"/>
  <c r="B74" i="22"/>
  <c r="V73" i="22"/>
  <c r="O73" i="22"/>
  <c r="N73" i="22"/>
  <c r="M73" i="22"/>
  <c r="S73" i="22" s="1"/>
  <c r="L73" i="22"/>
  <c r="R73" i="22" s="1"/>
  <c r="K73" i="22"/>
  <c r="J73" i="22"/>
  <c r="I73" i="22"/>
  <c r="Q73" i="22" s="1"/>
  <c r="H73" i="22"/>
  <c r="G73" i="22"/>
  <c r="F73" i="22"/>
  <c r="C73" i="22"/>
  <c r="E73" i="22" s="1"/>
  <c r="B73" i="22"/>
  <c r="S72" i="22"/>
  <c r="R72" i="22"/>
  <c r="Q72" i="22"/>
  <c r="P72" i="22"/>
  <c r="E72" i="22"/>
  <c r="S71" i="22"/>
  <c r="R71" i="22"/>
  <c r="Q71" i="22"/>
  <c r="P71" i="22"/>
  <c r="E71" i="22"/>
  <c r="V69" i="22"/>
  <c r="O69" i="22"/>
  <c r="N69" i="22"/>
  <c r="M69" i="22"/>
  <c r="L69" i="22"/>
  <c r="K69" i="22"/>
  <c r="J69" i="22"/>
  <c r="I69" i="22"/>
  <c r="H69" i="22"/>
  <c r="G69" i="22"/>
  <c r="F69" i="22"/>
  <c r="C69" i="22"/>
  <c r="B69" i="22"/>
  <c r="O68" i="22"/>
  <c r="N68" i="22"/>
  <c r="M68" i="22"/>
  <c r="S68" i="22" s="1"/>
  <c r="L68" i="22"/>
  <c r="R68" i="22" s="1"/>
  <c r="K68" i="22"/>
  <c r="J68" i="22"/>
  <c r="I68" i="22"/>
  <c r="H68" i="22"/>
  <c r="P68" i="22" s="1"/>
  <c r="G68" i="22"/>
  <c r="F68" i="22"/>
  <c r="C68" i="22"/>
  <c r="B68" i="22"/>
  <c r="E68" i="22" s="1"/>
  <c r="T67" i="22"/>
  <c r="S67" i="22"/>
  <c r="R67" i="22"/>
  <c r="Q67" i="22"/>
  <c r="P67" i="22"/>
  <c r="E67" i="22"/>
  <c r="U67" i="22" s="1"/>
  <c r="S66" i="22"/>
  <c r="R66" i="22"/>
  <c r="Q66" i="22"/>
  <c r="P66" i="22"/>
  <c r="E66" i="22"/>
  <c r="U66" i="22" s="1"/>
  <c r="S65" i="22"/>
  <c r="R65" i="22"/>
  <c r="Q65" i="22"/>
  <c r="P65" i="22"/>
  <c r="E65" i="22"/>
  <c r="U65" i="22" s="1"/>
  <c r="S64" i="22"/>
  <c r="R64" i="22"/>
  <c r="Q64" i="22"/>
  <c r="P64" i="22"/>
  <c r="E64" i="22"/>
  <c r="S63" i="22"/>
  <c r="R63" i="22"/>
  <c r="Q63" i="22"/>
  <c r="P63" i="22"/>
  <c r="E63" i="22"/>
  <c r="U63" i="22" s="1"/>
  <c r="O61" i="22"/>
  <c r="N61" i="22"/>
  <c r="M61" i="22"/>
  <c r="S61" i="22" s="1"/>
  <c r="L61" i="22"/>
  <c r="R61" i="22" s="1"/>
  <c r="K61" i="22"/>
  <c r="J61" i="22"/>
  <c r="I61" i="22"/>
  <c r="H61" i="22"/>
  <c r="C61" i="22"/>
  <c r="B61" i="22"/>
  <c r="E61" i="22" s="1"/>
  <c r="U60" i="22"/>
  <c r="T60" i="22"/>
  <c r="S60" i="22"/>
  <c r="R60" i="22"/>
  <c r="Q60" i="22"/>
  <c r="P60" i="22"/>
  <c r="E60" i="22"/>
  <c r="U59" i="22"/>
  <c r="T59" i="22"/>
  <c r="S59" i="22"/>
  <c r="R59" i="22"/>
  <c r="Q59" i="22"/>
  <c r="P59" i="22"/>
  <c r="E59" i="22"/>
  <c r="T58" i="22"/>
  <c r="S58" i="22"/>
  <c r="R58" i="22"/>
  <c r="Q58" i="22"/>
  <c r="P58" i="22"/>
  <c r="E58" i="22"/>
  <c r="U58" i="22" s="1"/>
  <c r="S57" i="22"/>
  <c r="R57" i="22"/>
  <c r="Q57" i="22"/>
  <c r="P57" i="22"/>
  <c r="E57" i="22"/>
  <c r="U57" i="22" s="1"/>
  <c r="V55" i="22"/>
  <c r="O55" i="22"/>
  <c r="N55" i="22"/>
  <c r="M55" i="22"/>
  <c r="S55" i="22" s="1"/>
  <c r="L55" i="22"/>
  <c r="R55" i="22" s="1"/>
  <c r="K55" i="22"/>
  <c r="J55" i="22"/>
  <c r="I55" i="22"/>
  <c r="H55" i="22"/>
  <c r="G55" i="22"/>
  <c r="F55" i="22"/>
  <c r="C55" i="22"/>
  <c r="B55" i="22"/>
  <c r="E55" i="22" s="1"/>
  <c r="T54" i="22"/>
  <c r="S54" i="22"/>
  <c r="R54" i="22"/>
  <c r="Q54" i="22"/>
  <c r="P54" i="22"/>
  <c r="E54" i="22"/>
  <c r="U54" i="22" s="1"/>
  <c r="S53" i="22"/>
  <c r="R53" i="22"/>
  <c r="Q53" i="22"/>
  <c r="P53" i="22"/>
  <c r="E53" i="22"/>
  <c r="U53" i="22" s="1"/>
  <c r="S52" i="22"/>
  <c r="R52" i="22"/>
  <c r="Q52" i="22"/>
  <c r="P52" i="22"/>
  <c r="E52" i="22"/>
  <c r="U52" i="22" s="1"/>
  <c r="S51" i="22"/>
  <c r="R51" i="22"/>
  <c r="Q51" i="22"/>
  <c r="P51" i="22"/>
  <c r="E51" i="22"/>
  <c r="S50" i="22"/>
  <c r="R50" i="22"/>
  <c r="Q50" i="22"/>
  <c r="P50" i="22"/>
  <c r="E50" i="22"/>
  <c r="S49" i="22"/>
  <c r="R49" i="22"/>
  <c r="Q49" i="22"/>
  <c r="P49" i="22"/>
  <c r="E49" i="22"/>
  <c r="T49" i="22" s="1"/>
  <c r="S48" i="22"/>
  <c r="R48" i="22"/>
  <c r="Q48" i="22"/>
  <c r="P48" i="22"/>
  <c r="E48" i="22"/>
  <c r="U48" i="22" s="1"/>
  <c r="U47" i="22"/>
  <c r="T47" i="22"/>
  <c r="S47" i="22"/>
  <c r="R47" i="22"/>
  <c r="Q47" i="22"/>
  <c r="P47" i="22"/>
  <c r="E47" i="22"/>
  <c r="T46" i="22"/>
  <c r="S46" i="22"/>
  <c r="R46" i="22"/>
  <c r="Q46" i="22"/>
  <c r="P46" i="22"/>
  <c r="E46" i="22"/>
  <c r="U46" i="22" s="1"/>
  <c r="S45" i="22"/>
  <c r="R45" i="22"/>
  <c r="Q45" i="22"/>
  <c r="P45" i="22"/>
  <c r="E45" i="22"/>
  <c r="U45" i="22" s="1"/>
  <c r="S44" i="22"/>
  <c r="R44" i="22"/>
  <c r="Q44" i="22"/>
  <c r="P44" i="22"/>
  <c r="E44" i="22"/>
  <c r="U44" i="22" s="1"/>
  <c r="O42" i="22"/>
  <c r="N42" i="22"/>
  <c r="M42" i="22"/>
  <c r="L42" i="22"/>
  <c r="K42" i="22"/>
  <c r="J42" i="22"/>
  <c r="I42" i="22"/>
  <c r="H42" i="22"/>
  <c r="G42" i="22"/>
  <c r="F42" i="22"/>
  <c r="C42" i="22"/>
  <c r="B42" i="22"/>
  <c r="E42" i="22" s="1"/>
  <c r="S41" i="22"/>
  <c r="R41" i="22"/>
  <c r="Q41" i="22"/>
  <c r="P41" i="22"/>
  <c r="E41" i="22"/>
  <c r="U41" i="22" s="1"/>
  <c r="S40" i="22"/>
  <c r="R40" i="22"/>
  <c r="Q40" i="22"/>
  <c r="P40" i="22"/>
  <c r="E40" i="22"/>
  <c r="S39" i="22"/>
  <c r="R39" i="22"/>
  <c r="Q39" i="22"/>
  <c r="P39" i="22"/>
  <c r="E39" i="22"/>
  <c r="U38" i="22"/>
  <c r="S38" i="22"/>
  <c r="R38" i="22"/>
  <c r="Q38" i="22"/>
  <c r="P38" i="22"/>
  <c r="E38" i="22"/>
  <c r="T38" i="22" s="1"/>
  <c r="U37" i="22"/>
  <c r="T37" i="22"/>
  <c r="S37" i="22"/>
  <c r="R37" i="22"/>
  <c r="Q37" i="22"/>
  <c r="P37" i="22"/>
  <c r="E37" i="22"/>
  <c r="S35" i="22"/>
  <c r="R35" i="22"/>
  <c r="O35" i="22"/>
  <c r="N35" i="22"/>
  <c r="M35" i="22"/>
  <c r="L35" i="22"/>
  <c r="K35" i="22"/>
  <c r="J35" i="22"/>
  <c r="I35" i="22"/>
  <c r="Q35" i="22" s="1"/>
  <c r="H35" i="22"/>
  <c r="G35" i="22"/>
  <c r="F35" i="22"/>
  <c r="C35" i="22"/>
  <c r="B35" i="22"/>
  <c r="E35" i="22" s="1"/>
  <c r="U34" i="22"/>
  <c r="T34" i="22"/>
  <c r="S34" i="22"/>
  <c r="R34" i="22"/>
  <c r="Q34" i="22"/>
  <c r="P34" i="22"/>
  <c r="E34" i="22"/>
  <c r="Q32" i="22"/>
  <c r="O32" i="22"/>
  <c r="N32" i="22"/>
  <c r="M32" i="22"/>
  <c r="S32" i="22" s="1"/>
  <c r="L32" i="22"/>
  <c r="R32" i="22" s="1"/>
  <c r="K32" i="22"/>
  <c r="J32" i="22"/>
  <c r="I32" i="22"/>
  <c r="H32" i="22"/>
  <c r="P32" i="22" s="1"/>
  <c r="G32" i="22"/>
  <c r="F32" i="22"/>
  <c r="C32" i="22"/>
  <c r="B32" i="22"/>
  <c r="U31" i="22"/>
  <c r="T31" i="22"/>
  <c r="S31" i="22"/>
  <c r="R31" i="22"/>
  <c r="Q31" i="22"/>
  <c r="P31" i="22"/>
  <c r="E31" i="22"/>
  <c r="U30" i="22"/>
  <c r="T30" i="22"/>
  <c r="S30" i="22"/>
  <c r="R30" i="22"/>
  <c r="Q30" i="22"/>
  <c r="P30" i="22"/>
  <c r="E30" i="22"/>
  <c r="S29" i="22"/>
  <c r="R29" i="22"/>
  <c r="Q29" i="22"/>
  <c r="P29" i="22"/>
  <c r="E29" i="22"/>
  <c r="U29" i="22" s="1"/>
  <c r="S28" i="22"/>
  <c r="R28" i="22"/>
  <c r="Q28" i="22"/>
  <c r="P28" i="22"/>
  <c r="E28" i="22"/>
  <c r="U28" i="22" s="1"/>
  <c r="O26" i="22"/>
  <c r="N26" i="22"/>
  <c r="M26" i="22"/>
  <c r="S26" i="22" s="1"/>
  <c r="L26" i="22"/>
  <c r="R26" i="22" s="1"/>
  <c r="K26" i="22"/>
  <c r="J26" i="22"/>
  <c r="I26" i="22"/>
  <c r="H26" i="22"/>
  <c r="G26" i="22"/>
  <c r="F26" i="22"/>
  <c r="C26" i="22"/>
  <c r="E26" i="22" s="1"/>
  <c r="B26" i="22"/>
  <c r="S25" i="22"/>
  <c r="R25" i="22"/>
  <c r="Q25" i="22"/>
  <c r="P25" i="22"/>
  <c r="E25" i="22"/>
  <c r="S24" i="22"/>
  <c r="R24" i="22"/>
  <c r="Q24" i="22"/>
  <c r="P24" i="22"/>
  <c r="E24" i="22"/>
  <c r="S23" i="22"/>
  <c r="R23" i="22"/>
  <c r="Q23" i="22"/>
  <c r="P23" i="22"/>
  <c r="E23" i="22"/>
  <c r="T23" i="22" s="1"/>
  <c r="U22" i="22"/>
  <c r="S22" i="22"/>
  <c r="R22" i="22"/>
  <c r="Q22" i="22"/>
  <c r="P22" i="22"/>
  <c r="E22" i="22"/>
  <c r="T22" i="22" s="1"/>
  <c r="T21" i="22"/>
  <c r="S21" i="22"/>
  <c r="R21" i="22"/>
  <c r="Q21" i="22"/>
  <c r="P21" i="22"/>
  <c r="E21" i="22"/>
  <c r="U21" i="22" s="1"/>
  <c r="U20" i="22"/>
  <c r="T20" i="22"/>
  <c r="S20" i="22"/>
  <c r="R20" i="22"/>
  <c r="Q20" i="22"/>
  <c r="P20" i="22"/>
  <c r="E20" i="22"/>
  <c r="U19" i="22"/>
  <c r="T19" i="22"/>
  <c r="S19" i="22"/>
  <c r="R19" i="22"/>
  <c r="Q19" i="22"/>
  <c r="P19" i="22"/>
  <c r="E19" i="22"/>
  <c r="O17" i="22"/>
  <c r="N17" i="22"/>
  <c r="R17" i="22" s="1"/>
  <c r="M17" i="22"/>
  <c r="L17" i="22"/>
  <c r="K17" i="22"/>
  <c r="J17" i="22"/>
  <c r="I17" i="22"/>
  <c r="Q17" i="22" s="1"/>
  <c r="H17" i="22"/>
  <c r="P17" i="22" s="1"/>
  <c r="G17" i="22"/>
  <c r="F17" i="22"/>
  <c r="E17" i="22"/>
  <c r="C17" i="22"/>
  <c r="B17" i="22"/>
  <c r="U16" i="22"/>
  <c r="T16" i="22"/>
  <c r="S16" i="22"/>
  <c r="R16" i="22"/>
  <c r="Q16" i="22"/>
  <c r="P16" i="22"/>
  <c r="E16" i="22"/>
  <c r="S15" i="22"/>
  <c r="R15" i="22"/>
  <c r="Q15" i="22"/>
  <c r="P15" i="22"/>
  <c r="T15" i="22" s="1"/>
  <c r="E15" i="22"/>
  <c r="U15" i="22" s="1"/>
  <c r="S14" i="22"/>
  <c r="R14" i="22"/>
  <c r="Q14" i="22"/>
  <c r="P14" i="22"/>
  <c r="E14" i="22"/>
  <c r="S13" i="22"/>
  <c r="R13" i="22"/>
  <c r="Q13" i="22"/>
  <c r="P13" i="22"/>
  <c r="E13" i="22"/>
  <c r="S12" i="22"/>
  <c r="R12" i="22"/>
  <c r="Q12" i="22"/>
  <c r="P12" i="22"/>
  <c r="E12" i="22"/>
  <c r="T12" i="22" s="1"/>
  <c r="S11" i="22"/>
  <c r="R11" i="22"/>
  <c r="Q11" i="22"/>
  <c r="P11" i="22"/>
  <c r="E11" i="22"/>
  <c r="U11" i="22" s="1"/>
  <c r="U10" i="22"/>
  <c r="S10" i="22"/>
  <c r="R10" i="22"/>
  <c r="Q10" i="22"/>
  <c r="P10" i="22"/>
  <c r="E10" i="22"/>
  <c r="T10" i="22" s="1"/>
  <c r="U9" i="22"/>
  <c r="T9" i="22"/>
  <c r="S9" i="22"/>
  <c r="R9" i="22"/>
  <c r="Q9" i="22"/>
  <c r="P9" i="22"/>
  <c r="E9" i="22"/>
  <c r="U96" i="21"/>
  <c r="T96" i="21"/>
  <c r="S96" i="21"/>
  <c r="R96" i="21"/>
  <c r="Q96" i="21"/>
  <c r="P96" i="21"/>
  <c r="E96" i="21"/>
  <c r="T95" i="21"/>
  <c r="S95" i="21"/>
  <c r="R95" i="21"/>
  <c r="Q95" i="21"/>
  <c r="P95" i="21"/>
  <c r="E95" i="21"/>
  <c r="U95" i="21" s="1"/>
  <c r="S94" i="21"/>
  <c r="R94" i="21"/>
  <c r="Q94" i="21"/>
  <c r="P94" i="21"/>
  <c r="E94" i="21"/>
  <c r="U93" i="21"/>
  <c r="S93" i="21"/>
  <c r="R93" i="21"/>
  <c r="Q93" i="21"/>
  <c r="P93" i="21"/>
  <c r="E93" i="21"/>
  <c r="T93" i="21" s="1"/>
  <c r="U92" i="21"/>
  <c r="T92" i="21"/>
  <c r="S92" i="21"/>
  <c r="R92" i="21"/>
  <c r="Q92" i="21"/>
  <c r="P92" i="21"/>
  <c r="E92" i="21"/>
  <c r="U91" i="21"/>
  <c r="T91" i="21"/>
  <c r="S91" i="21"/>
  <c r="R91" i="21"/>
  <c r="Q91" i="21"/>
  <c r="P91" i="21"/>
  <c r="E91" i="21"/>
  <c r="U90" i="21"/>
  <c r="T90" i="21"/>
  <c r="S90" i="21"/>
  <c r="R90" i="21"/>
  <c r="Q90" i="21"/>
  <c r="P90" i="21"/>
  <c r="E90" i="21"/>
  <c r="U89" i="21"/>
  <c r="T89" i="21"/>
  <c r="S89" i="21"/>
  <c r="R89" i="21"/>
  <c r="Q89" i="21"/>
  <c r="P89" i="21"/>
  <c r="E89" i="21"/>
  <c r="S88" i="21"/>
  <c r="R88" i="21"/>
  <c r="Q88" i="21"/>
  <c r="P88" i="21"/>
  <c r="E88" i="21"/>
  <c r="U88" i="21" s="1"/>
  <c r="O75" i="21"/>
  <c r="N75" i="21"/>
  <c r="M75" i="21"/>
  <c r="L75" i="21"/>
  <c r="K75" i="21"/>
  <c r="J75" i="21"/>
  <c r="I75" i="21"/>
  <c r="H75" i="21"/>
  <c r="G75" i="21"/>
  <c r="F75" i="21"/>
  <c r="C75" i="21"/>
  <c r="B75" i="21"/>
  <c r="O74" i="21"/>
  <c r="N74" i="21"/>
  <c r="R74" i="21" s="1"/>
  <c r="M74" i="21"/>
  <c r="S74" i="21" s="1"/>
  <c r="L74" i="21"/>
  <c r="K74" i="21"/>
  <c r="J74" i="21"/>
  <c r="I74" i="21"/>
  <c r="Q74" i="21" s="1"/>
  <c r="H74" i="21"/>
  <c r="P74" i="21" s="1"/>
  <c r="G74" i="21"/>
  <c r="F74" i="21"/>
  <c r="E74" i="21"/>
  <c r="C74" i="21"/>
  <c r="B74" i="21"/>
  <c r="O73" i="21"/>
  <c r="S73" i="21" s="1"/>
  <c r="N73" i="21"/>
  <c r="R73" i="21" s="1"/>
  <c r="M73" i="21"/>
  <c r="L73" i="21"/>
  <c r="K73" i="21"/>
  <c r="J73" i="21"/>
  <c r="I73" i="21"/>
  <c r="Q73" i="21" s="1"/>
  <c r="H73" i="21"/>
  <c r="P73" i="21" s="1"/>
  <c r="G73" i="21"/>
  <c r="F73" i="21"/>
  <c r="C73" i="21"/>
  <c r="B73" i="21"/>
  <c r="E73" i="21" s="1"/>
  <c r="T72" i="21"/>
  <c r="S72" i="21"/>
  <c r="R72" i="21"/>
  <c r="Q72" i="21"/>
  <c r="U72" i="21" s="1"/>
  <c r="P72" i="21"/>
  <c r="E72" i="21"/>
  <c r="S71" i="21"/>
  <c r="R71" i="21"/>
  <c r="Q71" i="21"/>
  <c r="U71" i="21" s="1"/>
  <c r="P71" i="21"/>
  <c r="T71" i="21" s="1"/>
  <c r="E71" i="21"/>
  <c r="O69" i="21"/>
  <c r="N69" i="21"/>
  <c r="M69" i="21"/>
  <c r="L69" i="21"/>
  <c r="K69" i="21"/>
  <c r="J69" i="21"/>
  <c r="I69" i="21"/>
  <c r="H69" i="21"/>
  <c r="G69" i="21"/>
  <c r="F69" i="21"/>
  <c r="C69" i="21"/>
  <c r="B69" i="21"/>
  <c r="O68" i="21"/>
  <c r="N68" i="21"/>
  <c r="M68" i="21"/>
  <c r="S68" i="21" s="1"/>
  <c r="L68" i="21"/>
  <c r="R68" i="21" s="1"/>
  <c r="K68" i="21"/>
  <c r="J68" i="21"/>
  <c r="I68" i="21"/>
  <c r="Q68" i="21" s="1"/>
  <c r="H68" i="21"/>
  <c r="G68" i="21"/>
  <c r="F68" i="21"/>
  <c r="C68" i="21"/>
  <c r="E68" i="21" s="1"/>
  <c r="B68" i="21"/>
  <c r="U67" i="21"/>
  <c r="T67" i="21"/>
  <c r="S67" i="21"/>
  <c r="R67" i="21"/>
  <c r="Q67" i="21"/>
  <c r="P67" i="21"/>
  <c r="E67" i="21"/>
  <c r="T66" i="21"/>
  <c r="S66" i="21"/>
  <c r="R66" i="21"/>
  <c r="Q66" i="21"/>
  <c r="P66" i="21"/>
  <c r="E66" i="21"/>
  <c r="U66" i="21" s="1"/>
  <c r="S65" i="21"/>
  <c r="R65" i="21"/>
  <c r="Q65" i="21"/>
  <c r="P65" i="21"/>
  <c r="E65" i="21"/>
  <c r="U65" i="21" s="1"/>
  <c r="S64" i="21"/>
  <c r="R64" i="21"/>
  <c r="Q64" i="21"/>
  <c r="P64" i="21"/>
  <c r="E64" i="21"/>
  <c r="U64" i="21" s="1"/>
  <c r="S63" i="21"/>
  <c r="R63" i="21"/>
  <c r="Q63" i="21"/>
  <c r="P63" i="21"/>
  <c r="E63" i="21"/>
  <c r="O61" i="21"/>
  <c r="N61" i="21"/>
  <c r="M61" i="21"/>
  <c r="S61" i="21" s="1"/>
  <c r="L61" i="21"/>
  <c r="R61" i="21" s="1"/>
  <c r="K61" i="21"/>
  <c r="J61" i="21"/>
  <c r="I61" i="21"/>
  <c r="H61" i="21"/>
  <c r="C61" i="21"/>
  <c r="B61" i="21"/>
  <c r="S60" i="21"/>
  <c r="R60" i="21"/>
  <c r="Q60" i="21"/>
  <c r="P60" i="21"/>
  <c r="E60" i="21"/>
  <c r="U60" i="21" s="1"/>
  <c r="U59" i="21"/>
  <c r="S59" i="21"/>
  <c r="R59" i="21"/>
  <c r="Q59" i="21"/>
  <c r="P59" i="21"/>
  <c r="E59" i="21"/>
  <c r="T59" i="21" s="1"/>
  <c r="U58" i="21"/>
  <c r="T58" i="21"/>
  <c r="S58" i="21"/>
  <c r="R58" i="21"/>
  <c r="Q58" i="21"/>
  <c r="P58" i="21"/>
  <c r="E58" i="21"/>
  <c r="S57" i="21"/>
  <c r="R57" i="21"/>
  <c r="Q57" i="21"/>
  <c r="P57" i="21"/>
  <c r="E57" i="21"/>
  <c r="U57" i="21" s="1"/>
  <c r="O55" i="21"/>
  <c r="N55" i="21"/>
  <c r="M55" i="21"/>
  <c r="L55" i="21"/>
  <c r="R55" i="21" s="1"/>
  <c r="K55" i="21"/>
  <c r="J55" i="21"/>
  <c r="I55" i="21"/>
  <c r="H55" i="21"/>
  <c r="G55" i="21"/>
  <c r="F55" i="21"/>
  <c r="C55" i="21"/>
  <c r="B55" i="21"/>
  <c r="E55" i="21" s="1"/>
  <c r="T54" i="21"/>
  <c r="S54" i="21"/>
  <c r="R54" i="21"/>
  <c r="Q54" i="21"/>
  <c r="P54" i="21"/>
  <c r="E54" i="21"/>
  <c r="U54" i="21" s="1"/>
  <c r="S53" i="21"/>
  <c r="R53" i="21"/>
  <c r="Q53" i="21"/>
  <c r="P53" i="21"/>
  <c r="E53" i="21"/>
  <c r="U53" i="21" s="1"/>
  <c r="S52" i="21"/>
  <c r="R52" i="21"/>
  <c r="Q52" i="21"/>
  <c r="P52" i="21"/>
  <c r="E52" i="21"/>
  <c r="U52" i="21" s="1"/>
  <c r="S51" i="21"/>
  <c r="R51" i="21"/>
  <c r="Q51" i="21"/>
  <c r="P51" i="21"/>
  <c r="E51" i="21"/>
  <c r="U51" i="21" s="1"/>
  <c r="S50" i="21"/>
  <c r="R50" i="21"/>
  <c r="Q50" i="21"/>
  <c r="P50" i="21"/>
  <c r="E50" i="21"/>
  <c r="U50" i="21" s="1"/>
  <c r="U49" i="21"/>
  <c r="S49" i="21"/>
  <c r="R49" i="21"/>
  <c r="Q49" i="21"/>
  <c r="P49" i="21"/>
  <c r="E49" i="21"/>
  <c r="T49" i="21" s="1"/>
  <c r="S48" i="21"/>
  <c r="R48" i="21"/>
  <c r="Q48" i="21"/>
  <c r="P48" i="21"/>
  <c r="E48" i="21"/>
  <c r="U48" i="21" s="1"/>
  <c r="U47" i="21"/>
  <c r="S47" i="21"/>
  <c r="R47" i="21"/>
  <c r="Q47" i="21"/>
  <c r="P47" i="21"/>
  <c r="E47" i="21"/>
  <c r="T47" i="21" s="1"/>
  <c r="T46" i="21"/>
  <c r="S46" i="21"/>
  <c r="R46" i="21"/>
  <c r="Q46" i="21"/>
  <c r="P46" i="21"/>
  <c r="E46" i="21"/>
  <c r="U46" i="21" s="1"/>
  <c r="S45" i="21"/>
  <c r="R45" i="21"/>
  <c r="Q45" i="21"/>
  <c r="P45" i="21"/>
  <c r="E45" i="21"/>
  <c r="U45" i="21" s="1"/>
  <c r="S44" i="21"/>
  <c r="R44" i="21"/>
  <c r="Q44" i="21"/>
  <c r="P44" i="21"/>
  <c r="E44" i="21"/>
  <c r="U44" i="21" s="1"/>
  <c r="O42" i="21"/>
  <c r="N42" i="21"/>
  <c r="M42" i="21"/>
  <c r="L42" i="21"/>
  <c r="R42" i="21" s="1"/>
  <c r="K42" i="21"/>
  <c r="J42" i="21"/>
  <c r="I42" i="21"/>
  <c r="H42" i="21"/>
  <c r="G42" i="21"/>
  <c r="F42" i="21"/>
  <c r="C42" i="21"/>
  <c r="B42" i="21"/>
  <c r="E42" i="21" s="1"/>
  <c r="S41" i="21"/>
  <c r="R41" i="21"/>
  <c r="Q41" i="21"/>
  <c r="P41" i="21"/>
  <c r="E41" i="21"/>
  <c r="U41" i="21" s="1"/>
  <c r="S40" i="21"/>
  <c r="R40" i="21"/>
  <c r="Q40" i="21"/>
  <c r="P40" i="21"/>
  <c r="E40" i="21"/>
  <c r="U40" i="21" s="1"/>
  <c r="S39" i="21"/>
  <c r="R39" i="21"/>
  <c r="Q39" i="21"/>
  <c r="P39" i="21"/>
  <c r="E39" i="21"/>
  <c r="U39" i="21" s="1"/>
  <c r="U38" i="21"/>
  <c r="T38" i="21"/>
  <c r="S38" i="21"/>
  <c r="R38" i="21"/>
  <c r="Q38" i="21"/>
  <c r="P38" i="21"/>
  <c r="E38" i="21"/>
  <c r="U37" i="21"/>
  <c r="T37" i="21"/>
  <c r="S37" i="21"/>
  <c r="R37" i="21"/>
  <c r="Q37" i="21"/>
  <c r="P37" i="21"/>
  <c r="E37" i="21"/>
  <c r="R35" i="21"/>
  <c r="O35" i="21"/>
  <c r="S35" i="21" s="1"/>
  <c r="N35" i="21"/>
  <c r="M35" i="21"/>
  <c r="L35" i="21"/>
  <c r="K35" i="21"/>
  <c r="J35" i="21"/>
  <c r="I35" i="21"/>
  <c r="Q35" i="21" s="1"/>
  <c r="H35" i="21"/>
  <c r="P35" i="21" s="1"/>
  <c r="G35" i="21"/>
  <c r="F35" i="21"/>
  <c r="C35" i="21"/>
  <c r="B35" i="21"/>
  <c r="E35" i="21" s="1"/>
  <c r="U34" i="21"/>
  <c r="T34" i="21"/>
  <c r="S34" i="21"/>
  <c r="R34" i="21"/>
  <c r="Q34" i="21"/>
  <c r="P34" i="21"/>
  <c r="E34" i="21"/>
  <c r="O32" i="21"/>
  <c r="N32" i="21"/>
  <c r="M32" i="21"/>
  <c r="S32" i="21" s="1"/>
  <c r="L32" i="21"/>
  <c r="R32" i="21" s="1"/>
  <c r="K32" i="21"/>
  <c r="J32" i="21"/>
  <c r="I32" i="21"/>
  <c r="H32" i="21"/>
  <c r="G32" i="21"/>
  <c r="F32" i="21"/>
  <c r="C32" i="21"/>
  <c r="B32" i="21"/>
  <c r="E32" i="21" s="1"/>
  <c r="U31" i="21"/>
  <c r="T31" i="21"/>
  <c r="S31" i="21"/>
  <c r="R31" i="21"/>
  <c r="Q31" i="21"/>
  <c r="P31" i="21"/>
  <c r="E31" i="21"/>
  <c r="U30" i="21"/>
  <c r="T30" i="21"/>
  <c r="S30" i="21"/>
  <c r="R30" i="21"/>
  <c r="Q30" i="21"/>
  <c r="P30" i="21"/>
  <c r="E30" i="21"/>
  <c r="T29" i="21"/>
  <c r="S29" i="21"/>
  <c r="R29" i="21"/>
  <c r="Q29" i="21"/>
  <c r="P29" i="21"/>
  <c r="E29" i="21"/>
  <c r="U29" i="21" s="1"/>
  <c r="S28" i="21"/>
  <c r="R28" i="21"/>
  <c r="Q28" i="21"/>
  <c r="P28" i="21"/>
  <c r="E28" i="21"/>
  <c r="U28" i="21" s="1"/>
  <c r="O26" i="21"/>
  <c r="N26" i="21"/>
  <c r="M26" i="21"/>
  <c r="S26" i="21" s="1"/>
  <c r="L26" i="21"/>
  <c r="R26" i="21" s="1"/>
  <c r="K26" i="21"/>
  <c r="J26" i="21"/>
  <c r="I26" i="21"/>
  <c r="Q26" i="21" s="1"/>
  <c r="H26" i="21"/>
  <c r="G26" i="21"/>
  <c r="F26" i="21"/>
  <c r="C26" i="21"/>
  <c r="B26" i="21"/>
  <c r="S25" i="21"/>
  <c r="R25" i="21"/>
  <c r="Q25" i="21"/>
  <c r="P25" i="21"/>
  <c r="E25" i="21"/>
  <c r="U25" i="21" s="1"/>
  <c r="S24" i="21"/>
  <c r="R24" i="21"/>
  <c r="Q24" i="21"/>
  <c r="P24" i="21"/>
  <c r="E24" i="21"/>
  <c r="U24" i="21" s="1"/>
  <c r="S23" i="21"/>
  <c r="R23" i="21"/>
  <c r="Q23" i="21"/>
  <c r="P23" i="21"/>
  <c r="E23" i="21"/>
  <c r="U23" i="21" s="1"/>
  <c r="T22" i="21"/>
  <c r="S22" i="21"/>
  <c r="R22" i="21"/>
  <c r="Q22" i="21"/>
  <c r="P22" i="21"/>
  <c r="E22" i="21"/>
  <c r="U22" i="21" s="1"/>
  <c r="U21" i="21"/>
  <c r="T21" i="21"/>
  <c r="S21" i="21"/>
  <c r="R21" i="21"/>
  <c r="Q21" i="21"/>
  <c r="P21" i="21"/>
  <c r="E21" i="21"/>
  <c r="U20" i="21"/>
  <c r="T20" i="21"/>
  <c r="S20" i="21"/>
  <c r="R20" i="21"/>
  <c r="Q20" i="21"/>
  <c r="P20" i="21"/>
  <c r="E20" i="21"/>
  <c r="U19" i="21"/>
  <c r="T19" i="21"/>
  <c r="S19" i="21"/>
  <c r="R19" i="21"/>
  <c r="Q19" i="21"/>
  <c r="P19" i="21"/>
  <c r="E19" i="21"/>
  <c r="O17" i="21"/>
  <c r="N17" i="21"/>
  <c r="R17" i="21" s="1"/>
  <c r="M17" i="21"/>
  <c r="S17" i="21" s="1"/>
  <c r="L17" i="21"/>
  <c r="K17" i="21"/>
  <c r="J17" i="21"/>
  <c r="I17" i="21"/>
  <c r="Q17" i="21" s="1"/>
  <c r="H17" i="21"/>
  <c r="P17" i="21" s="1"/>
  <c r="G17" i="21"/>
  <c r="F17" i="21"/>
  <c r="E17" i="21"/>
  <c r="C17" i="21"/>
  <c r="B17" i="21"/>
  <c r="U16" i="21"/>
  <c r="T16" i="21"/>
  <c r="S16" i="21"/>
  <c r="R16" i="21"/>
  <c r="Q16" i="21"/>
  <c r="P16" i="21"/>
  <c r="E16" i="21"/>
  <c r="T15" i="21"/>
  <c r="S15" i="21"/>
  <c r="R15" i="21"/>
  <c r="Q15" i="21"/>
  <c r="P15" i="21"/>
  <c r="E15" i="21"/>
  <c r="U15" i="21" s="1"/>
  <c r="S14" i="21"/>
  <c r="R14" i="21"/>
  <c r="Q14" i="21"/>
  <c r="P14" i="21"/>
  <c r="E14" i="21"/>
  <c r="U14" i="21" s="1"/>
  <c r="S13" i="21"/>
  <c r="R13" i="21"/>
  <c r="Q13" i="21"/>
  <c r="P13" i="21"/>
  <c r="E13" i="21"/>
  <c r="U13" i="21" s="1"/>
  <c r="S12" i="21"/>
  <c r="R12" i="21"/>
  <c r="Q12" i="21"/>
  <c r="P12" i="21"/>
  <c r="E12" i="21"/>
  <c r="U12" i="21" s="1"/>
  <c r="T11" i="21"/>
  <c r="S11" i="21"/>
  <c r="R11" i="21"/>
  <c r="Q11" i="21"/>
  <c r="P11" i="21"/>
  <c r="E11" i="21"/>
  <c r="U11" i="21" s="1"/>
  <c r="U10" i="21"/>
  <c r="T10" i="21"/>
  <c r="S10" i="21"/>
  <c r="R10" i="21"/>
  <c r="Q10" i="21"/>
  <c r="P10" i="21"/>
  <c r="E10" i="21"/>
  <c r="U9" i="21"/>
  <c r="T9" i="21"/>
  <c r="S9" i="21"/>
  <c r="R9" i="21"/>
  <c r="Q9" i="21"/>
  <c r="P9" i="21"/>
  <c r="E9" i="21"/>
  <c r="U96" i="20"/>
  <c r="T96" i="20"/>
  <c r="S96" i="20"/>
  <c r="R96" i="20"/>
  <c r="Q96" i="20"/>
  <c r="P96" i="20"/>
  <c r="E96" i="20"/>
  <c r="T95" i="20"/>
  <c r="S95" i="20"/>
  <c r="R95" i="20"/>
  <c r="Q95" i="20"/>
  <c r="P95" i="20"/>
  <c r="E95" i="20"/>
  <c r="U95" i="20" s="1"/>
  <c r="S94" i="20"/>
  <c r="R94" i="20"/>
  <c r="Q94" i="20"/>
  <c r="P94" i="20"/>
  <c r="E94" i="20"/>
  <c r="U94" i="20" s="1"/>
  <c r="S93" i="20"/>
  <c r="R93" i="20"/>
  <c r="Q93" i="20"/>
  <c r="P93" i="20"/>
  <c r="E93" i="20"/>
  <c r="U93" i="20" s="1"/>
  <c r="S92" i="20"/>
  <c r="R92" i="20"/>
  <c r="Q92" i="20"/>
  <c r="P92" i="20"/>
  <c r="E92" i="20"/>
  <c r="U92" i="20" s="1"/>
  <c r="T91" i="20"/>
  <c r="S91" i="20"/>
  <c r="R91" i="20"/>
  <c r="Q91" i="20"/>
  <c r="P91" i="20"/>
  <c r="E91" i="20"/>
  <c r="U91" i="20" s="1"/>
  <c r="U90" i="20"/>
  <c r="T90" i="20"/>
  <c r="S90" i="20"/>
  <c r="R90" i="20"/>
  <c r="Q90" i="20"/>
  <c r="P90" i="20"/>
  <c r="E90" i="20"/>
  <c r="U89" i="20"/>
  <c r="T89" i="20"/>
  <c r="S89" i="20"/>
  <c r="R89" i="20"/>
  <c r="Q89" i="20"/>
  <c r="P89" i="20"/>
  <c r="E89" i="20"/>
  <c r="U88" i="20"/>
  <c r="T88" i="20"/>
  <c r="S88" i="20"/>
  <c r="S87" i="20" s="1"/>
  <c r="R88" i="20"/>
  <c r="Q88" i="20"/>
  <c r="P88" i="20"/>
  <c r="E88" i="20"/>
  <c r="O75" i="20"/>
  <c r="N75" i="20"/>
  <c r="R75" i="20" s="1"/>
  <c r="M75" i="20"/>
  <c r="L75" i="20"/>
  <c r="K75" i="20"/>
  <c r="J75" i="20"/>
  <c r="I75" i="20"/>
  <c r="H75" i="20"/>
  <c r="G75" i="20"/>
  <c r="F75" i="20"/>
  <c r="E75" i="20"/>
  <c r="C75" i="20"/>
  <c r="B75" i="20"/>
  <c r="R74" i="20"/>
  <c r="O74" i="20"/>
  <c r="S74" i="20" s="1"/>
  <c r="N74" i="20"/>
  <c r="M74" i="20"/>
  <c r="L74" i="20"/>
  <c r="K74" i="20"/>
  <c r="J74" i="20"/>
  <c r="I74" i="20"/>
  <c r="Q74" i="20" s="1"/>
  <c r="H74" i="20"/>
  <c r="P74" i="20" s="1"/>
  <c r="G74" i="20"/>
  <c r="F74" i="20"/>
  <c r="C74" i="20"/>
  <c r="B74" i="20"/>
  <c r="E74" i="20" s="1"/>
  <c r="S73" i="20"/>
  <c r="R73" i="20"/>
  <c r="O73" i="20"/>
  <c r="N73" i="20"/>
  <c r="M73" i="20"/>
  <c r="L73" i="20"/>
  <c r="K73" i="20"/>
  <c r="J73" i="20"/>
  <c r="I73" i="20"/>
  <c r="Q73" i="20" s="1"/>
  <c r="H73" i="20"/>
  <c r="P73" i="20" s="1"/>
  <c r="G73" i="20"/>
  <c r="F73" i="20"/>
  <c r="C73" i="20"/>
  <c r="B73" i="20"/>
  <c r="E73" i="20" s="1"/>
  <c r="U72" i="20"/>
  <c r="T72" i="20"/>
  <c r="S72" i="20"/>
  <c r="R72" i="20"/>
  <c r="Q72" i="20"/>
  <c r="P72" i="20"/>
  <c r="E72" i="20"/>
  <c r="U71" i="20"/>
  <c r="T71" i="20"/>
  <c r="S71" i="20"/>
  <c r="R71" i="20"/>
  <c r="Q71" i="20"/>
  <c r="P71" i="20"/>
  <c r="E71" i="20"/>
  <c r="O69" i="20"/>
  <c r="N69" i="20"/>
  <c r="M69" i="20"/>
  <c r="L69" i="20"/>
  <c r="R69" i="20" s="1"/>
  <c r="K69" i="20"/>
  <c r="J69" i="20"/>
  <c r="I69" i="20"/>
  <c r="H69" i="20"/>
  <c r="G69" i="20"/>
  <c r="F69" i="20"/>
  <c r="C69" i="20"/>
  <c r="B69" i="20"/>
  <c r="S68" i="20"/>
  <c r="O68" i="20"/>
  <c r="N68" i="20"/>
  <c r="M68" i="20"/>
  <c r="L68" i="20"/>
  <c r="R68" i="20" s="1"/>
  <c r="K68" i="20"/>
  <c r="J68" i="20"/>
  <c r="I68" i="20"/>
  <c r="Q68" i="20" s="1"/>
  <c r="H68" i="20"/>
  <c r="G68" i="20"/>
  <c r="F68" i="20"/>
  <c r="C68" i="20"/>
  <c r="B68" i="20"/>
  <c r="E68" i="20" s="1"/>
  <c r="U67" i="20"/>
  <c r="T67" i="20"/>
  <c r="S67" i="20"/>
  <c r="R67" i="20"/>
  <c r="Q67" i="20"/>
  <c r="P67" i="20"/>
  <c r="E67" i="20"/>
  <c r="U66" i="20"/>
  <c r="T66" i="20"/>
  <c r="S66" i="20"/>
  <c r="R66" i="20"/>
  <c r="Q66" i="20"/>
  <c r="P66" i="20"/>
  <c r="E66" i="20"/>
  <c r="S65" i="20"/>
  <c r="R65" i="20"/>
  <c r="Q65" i="20"/>
  <c r="P65" i="20"/>
  <c r="E65" i="20"/>
  <c r="U65" i="20" s="1"/>
  <c r="S64" i="20"/>
  <c r="R64" i="20"/>
  <c r="Q64" i="20"/>
  <c r="P64" i="20"/>
  <c r="E64" i="20"/>
  <c r="U64" i="20" s="1"/>
  <c r="S63" i="20"/>
  <c r="R63" i="20"/>
  <c r="Q63" i="20"/>
  <c r="P63" i="20"/>
  <c r="E63" i="20"/>
  <c r="U63" i="20" s="1"/>
  <c r="O61" i="20"/>
  <c r="N61" i="20"/>
  <c r="M61" i="20"/>
  <c r="S61" i="20" s="1"/>
  <c r="L61" i="20"/>
  <c r="R61" i="20" s="1"/>
  <c r="K61" i="20"/>
  <c r="J61" i="20"/>
  <c r="I61" i="20"/>
  <c r="H61" i="20"/>
  <c r="C61" i="20"/>
  <c r="B61" i="20"/>
  <c r="S60" i="20"/>
  <c r="R60" i="20"/>
  <c r="Q60" i="20"/>
  <c r="P60" i="20"/>
  <c r="E60" i="20"/>
  <c r="U60" i="20" s="1"/>
  <c r="S59" i="20"/>
  <c r="R59" i="20"/>
  <c r="Q59" i="20"/>
  <c r="P59" i="20"/>
  <c r="E59" i="20"/>
  <c r="T59" i="20" s="1"/>
  <c r="S58" i="20"/>
  <c r="R58" i="20"/>
  <c r="Q58" i="20"/>
  <c r="P58" i="20"/>
  <c r="E58" i="20"/>
  <c r="U58" i="20" s="1"/>
  <c r="U57" i="20"/>
  <c r="S57" i="20"/>
  <c r="R57" i="20"/>
  <c r="Q57" i="20"/>
  <c r="P57" i="20"/>
  <c r="E57" i="20"/>
  <c r="T57" i="20" s="1"/>
  <c r="O55" i="20"/>
  <c r="S55" i="20" s="1"/>
  <c r="N55" i="20"/>
  <c r="M55" i="20"/>
  <c r="L55" i="20"/>
  <c r="K55" i="20"/>
  <c r="J55" i="20"/>
  <c r="I55" i="20"/>
  <c r="H55" i="20"/>
  <c r="G55" i="20"/>
  <c r="F55" i="20"/>
  <c r="C55" i="20"/>
  <c r="B55" i="20"/>
  <c r="U54" i="20"/>
  <c r="T54" i="20"/>
  <c r="S54" i="20"/>
  <c r="R54" i="20"/>
  <c r="Q54" i="20"/>
  <c r="P54" i="20"/>
  <c r="E54" i="20"/>
  <c r="T53" i="20"/>
  <c r="S53" i="20"/>
  <c r="R53" i="20"/>
  <c r="Q53" i="20"/>
  <c r="U53" i="20" s="1"/>
  <c r="P53" i="20"/>
  <c r="E53" i="20"/>
  <c r="S52" i="20"/>
  <c r="R52" i="20"/>
  <c r="Q52" i="20"/>
  <c r="P52" i="20"/>
  <c r="E52" i="20"/>
  <c r="U52" i="20" s="1"/>
  <c r="S51" i="20"/>
  <c r="R51" i="20"/>
  <c r="Q51" i="20"/>
  <c r="P51" i="20"/>
  <c r="E51" i="20"/>
  <c r="U51" i="20" s="1"/>
  <c r="S50" i="20"/>
  <c r="R50" i="20"/>
  <c r="Q50" i="20"/>
  <c r="P50" i="20"/>
  <c r="E50" i="20"/>
  <c r="U50" i="20" s="1"/>
  <c r="S49" i="20"/>
  <c r="R49" i="20"/>
  <c r="Q49" i="20"/>
  <c r="P49" i="20"/>
  <c r="E49" i="20"/>
  <c r="U49" i="20" s="1"/>
  <c r="S48" i="20"/>
  <c r="R48" i="20"/>
  <c r="Q48" i="20"/>
  <c r="P48" i="20"/>
  <c r="E48" i="20"/>
  <c r="T48" i="20" s="1"/>
  <c r="S47" i="20"/>
  <c r="R47" i="20"/>
  <c r="Q47" i="20"/>
  <c r="P47" i="20"/>
  <c r="E47" i="20"/>
  <c r="U47" i="20" s="1"/>
  <c r="U46" i="20"/>
  <c r="T46" i="20"/>
  <c r="S46" i="20"/>
  <c r="R46" i="20"/>
  <c r="Q46" i="20"/>
  <c r="P46" i="20"/>
  <c r="E46" i="20"/>
  <c r="U45" i="20"/>
  <c r="T45" i="20"/>
  <c r="S45" i="20"/>
  <c r="R45" i="20"/>
  <c r="Q45" i="20"/>
  <c r="P45" i="20"/>
  <c r="E45" i="20"/>
  <c r="S44" i="20"/>
  <c r="R44" i="20"/>
  <c r="Q44" i="20"/>
  <c r="P44" i="20"/>
  <c r="E44" i="20"/>
  <c r="U44" i="20" s="1"/>
  <c r="O42" i="20"/>
  <c r="N42" i="20"/>
  <c r="M42" i="20"/>
  <c r="S42" i="20" s="1"/>
  <c r="L42" i="20"/>
  <c r="R42" i="20" s="1"/>
  <c r="K42" i="20"/>
  <c r="J42" i="20"/>
  <c r="I42" i="20"/>
  <c r="H42" i="20"/>
  <c r="P42" i="20" s="1"/>
  <c r="G42" i="20"/>
  <c r="F42" i="20"/>
  <c r="E42" i="20"/>
  <c r="C42" i="20"/>
  <c r="B42" i="20"/>
  <c r="T41" i="20"/>
  <c r="S41" i="20"/>
  <c r="R41" i="20"/>
  <c r="Q41" i="20"/>
  <c r="P41" i="20"/>
  <c r="E41" i="20"/>
  <c r="U41" i="20" s="1"/>
  <c r="S40" i="20"/>
  <c r="R40" i="20"/>
  <c r="Q40" i="20"/>
  <c r="P40" i="20"/>
  <c r="E40" i="20"/>
  <c r="U40" i="20" s="1"/>
  <c r="S39" i="20"/>
  <c r="R39" i="20"/>
  <c r="Q39" i="20"/>
  <c r="P39" i="20"/>
  <c r="E39" i="20"/>
  <c r="U39" i="20" s="1"/>
  <c r="S38" i="20"/>
  <c r="R38" i="20"/>
  <c r="Q38" i="20"/>
  <c r="P38" i="20"/>
  <c r="E38" i="20"/>
  <c r="U38" i="20" s="1"/>
  <c r="S37" i="20"/>
  <c r="R37" i="20"/>
  <c r="Q37" i="20"/>
  <c r="P37" i="20"/>
  <c r="E37" i="20"/>
  <c r="U37" i="20" s="1"/>
  <c r="S35" i="20"/>
  <c r="O35" i="20"/>
  <c r="N35" i="20"/>
  <c r="M35" i="20"/>
  <c r="L35" i="20"/>
  <c r="R35" i="20" s="1"/>
  <c r="K35" i="20"/>
  <c r="J35" i="20"/>
  <c r="I35" i="20"/>
  <c r="Q35" i="20" s="1"/>
  <c r="H35" i="20"/>
  <c r="P35" i="20" s="1"/>
  <c r="G35" i="20"/>
  <c r="F35" i="20"/>
  <c r="C35" i="20"/>
  <c r="B35" i="20"/>
  <c r="E35" i="20" s="1"/>
  <c r="S34" i="20"/>
  <c r="R34" i="20"/>
  <c r="Q34" i="20"/>
  <c r="P34" i="20"/>
  <c r="E34" i="20"/>
  <c r="T34" i="20" s="1"/>
  <c r="S32" i="20"/>
  <c r="O32" i="20"/>
  <c r="N32" i="20"/>
  <c r="M32" i="20"/>
  <c r="L32" i="20"/>
  <c r="R32" i="20" s="1"/>
  <c r="K32" i="20"/>
  <c r="J32" i="20"/>
  <c r="I32" i="20"/>
  <c r="H32" i="20"/>
  <c r="G32" i="20"/>
  <c r="F32" i="20"/>
  <c r="C32" i="20"/>
  <c r="B32" i="20"/>
  <c r="E32" i="20" s="1"/>
  <c r="S31" i="20"/>
  <c r="R31" i="20"/>
  <c r="Q31" i="20"/>
  <c r="P31" i="20"/>
  <c r="E31" i="20"/>
  <c r="T31" i="20" s="1"/>
  <c r="U30" i="20"/>
  <c r="T30" i="20"/>
  <c r="S30" i="20"/>
  <c r="R30" i="20"/>
  <c r="Q30" i="20"/>
  <c r="P30" i="20"/>
  <c r="E30" i="20"/>
  <c r="U29" i="20"/>
  <c r="T29" i="20"/>
  <c r="S29" i="20"/>
  <c r="R29" i="20"/>
  <c r="Q29" i="20"/>
  <c r="P29" i="20"/>
  <c r="E29" i="20"/>
  <c r="S28" i="20"/>
  <c r="R28" i="20"/>
  <c r="Q28" i="20"/>
  <c r="P28" i="20"/>
  <c r="E28" i="20"/>
  <c r="U28" i="20" s="1"/>
  <c r="R26" i="20"/>
  <c r="O26" i="20"/>
  <c r="N26" i="20"/>
  <c r="M26" i="20"/>
  <c r="S26" i="20" s="1"/>
  <c r="L26" i="20"/>
  <c r="K26" i="20"/>
  <c r="J26" i="20"/>
  <c r="I26" i="20"/>
  <c r="H26" i="20"/>
  <c r="G26" i="20"/>
  <c r="F26" i="20"/>
  <c r="C26" i="20"/>
  <c r="E26" i="20" s="1"/>
  <c r="B26" i="20"/>
  <c r="S25" i="20"/>
  <c r="R25" i="20"/>
  <c r="Q25" i="20"/>
  <c r="P25" i="20"/>
  <c r="E25" i="20"/>
  <c r="U25" i="20" s="1"/>
  <c r="S24" i="20"/>
  <c r="R24" i="20"/>
  <c r="Q24" i="20"/>
  <c r="P24" i="20"/>
  <c r="E24" i="20"/>
  <c r="U24" i="20" s="1"/>
  <c r="S23" i="20"/>
  <c r="R23" i="20"/>
  <c r="Q23" i="20"/>
  <c r="P23" i="20"/>
  <c r="E23" i="20"/>
  <c r="U23" i="20" s="1"/>
  <c r="S22" i="20"/>
  <c r="R22" i="20"/>
  <c r="Q22" i="20"/>
  <c r="P22" i="20"/>
  <c r="E22" i="20"/>
  <c r="U22" i="20" s="1"/>
  <c r="S21" i="20"/>
  <c r="R21" i="20"/>
  <c r="Q21" i="20"/>
  <c r="P21" i="20"/>
  <c r="E21" i="20"/>
  <c r="U21" i="20" s="1"/>
  <c r="S20" i="20"/>
  <c r="R20" i="20"/>
  <c r="Q20" i="20"/>
  <c r="P20" i="20"/>
  <c r="E20" i="20"/>
  <c r="T20" i="20" s="1"/>
  <c r="U19" i="20"/>
  <c r="T19" i="20"/>
  <c r="S19" i="20"/>
  <c r="R19" i="20"/>
  <c r="Q19" i="20"/>
  <c r="P19" i="20"/>
  <c r="E19" i="20"/>
  <c r="S17" i="20"/>
  <c r="R17" i="20"/>
  <c r="O17" i="20"/>
  <c r="N17" i="20"/>
  <c r="M17" i="20"/>
  <c r="L17" i="20"/>
  <c r="K17" i="20"/>
  <c r="J17" i="20"/>
  <c r="I17" i="20"/>
  <c r="Q17" i="20" s="1"/>
  <c r="H17" i="20"/>
  <c r="P17" i="20" s="1"/>
  <c r="G17" i="20"/>
  <c r="F17" i="20"/>
  <c r="C17" i="20"/>
  <c r="B17" i="20"/>
  <c r="E17" i="20" s="1"/>
  <c r="U16" i="20"/>
  <c r="T16" i="20"/>
  <c r="S16" i="20"/>
  <c r="R16" i="20"/>
  <c r="Q16" i="20"/>
  <c r="P16" i="20"/>
  <c r="E16" i="20"/>
  <c r="U15" i="20"/>
  <c r="T15" i="20"/>
  <c r="S15" i="20"/>
  <c r="R15" i="20"/>
  <c r="Q15" i="20"/>
  <c r="P15" i="20"/>
  <c r="E15" i="20"/>
  <c r="U14" i="20"/>
  <c r="T14" i="20"/>
  <c r="S14" i="20"/>
  <c r="R14" i="20"/>
  <c r="Q14" i="20"/>
  <c r="P14" i="20"/>
  <c r="E14" i="20"/>
  <c r="T13" i="20"/>
  <c r="S13" i="20"/>
  <c r="R13" i="20"/>
  <c r="Q13" i="20"/>
  <c r="P13" i="20"/>
  <c r="E13" i="20"/>
  <c r="U13" i="20" s="1"/>
  <c r="S12" i="20"/>
  <c r="R12" i="20"/>
  <c r="Q12" i="20"/>
  <c r="P12" i="20"/>
  <c r="E12" i="20"/>
  <c r="U12" i="20" s="1"/>
  <c r="S11" i="20"/>
  <c r="R11" i="20"/>
  <c r="Q11" i="20"/>
  <c r="P11" i="20"/>
  <c r="E11" i="20"/>
  <c r="U11" i="20" s="1"/>
  <c r="S10" i="20"/>
  <c r="R10" i="20"/>
  <c r="Q10" i="20"/>
  <c r="P10" i="20"/>
  <c r="E10" i="20"/>
  <c r="U10" i="20" s="1"/>
  <c r="S9" i="20"/>
  <c r="R9" i="20"/>
  <c r="Q9" i="20"/>
  <c r="P9" i="20"/>
  <c r="E9" i="20"/>
  <c r="U9" i="20" s="1"/>
  <c r="U96" i="19"/>
  <c r="T96" i="19"/>
  <c r="S96" i="19"/>
  <c r="R96" i="19"/>
  <c r="Q96" i="19"/>
  <c r="P96" i="19"/>
  <c r="E96" i="19"/>
  <c r="U95" i="19"/>
  <c r="T95" i="19"/>
  <c r="S95" i="19"/>
  <c r="R95" i="19"/>
  <c r="Q95" i="19"/>
  <c r="P95" i="19"/>
  <c r="E95" i="19"/>
  <c r="U94" i="19"/>
  <c r="T94" i="19"/>
  <c r="S94" i="19"/>
  <c r="R94" i="19"/>
  <c r="Q94" i="19"/>
  <c r="P94" i="19"/>
  <c r="E94" i="19"/>
  <c r="T93" i="19"/>
  <c r="S93" i="19"/>
  <c r="R93" i="19"/>
  <c r="Q93" i="19"/>
  <c r="P93" i="19"/>
  <c r="E93" i="19"/>
  <c r="U93" i="19" s="1"/>
  <c r="S92" i="19"/>
  <c r="R92" i="19"/>
  <c r="Q92" i="19"/>
  <c r="P92" i="19"/>
  <c r="E92" i="19"/>
  <c r="U92" i="19" s="1"/>
  <c r="S91" i="19"/>
  <c r="R91" i="19"/>
  <c r="Q91" i="19"/>
  <c r="P91" i="19"/>
  <c r="E91" i="19"/>
  <c r="U91" i="19" s="1"/>
  <c r="S90" i="19"/>
  <c r="R90" i="19"/>
  <c r="Q90" i="19"/>
  <c r="P90" i="19"/>
  <c r="E90" i="19"/>
  <c r="U90" i="19" s="1"/>
  <c r="S89" i="19"/>
  <c r="R89" i="19"/>
  <c r="Q89" i="19"/>
  <c r="P89" i="19"/>
  <c r="E89" i="19"/>
  <c r="T89" i="19" s="1"/>
  <c r="U88" i="19"/>
  <c r="T88" i="19"/>
  <c r="S88" i="19"/>
  <c r="R88" i="19"/>
  <c r="Q88" i="19"/>
  <c r="P88" i="19"/>
  <c r="E88" i="19"/>
  <c r="O75" i="19"/>
  <c r="N75" i="19"/>
  <c r="M75" i="19"/>
  <c r="S75" i="19" s="1"/>
  <c r="L75" i="19"/>
  <c r="K75" i="19"/>
  <c r="J75" i="19"/>
  <c r="I75" i="19"/>
  <c r="H75" i="19"/>
  <c r="G75" i="19"/>
  <c r="F75" i="19"/>
  <c r="C75" i="19"/>
  <c r="B75" i="19"/>
  <c r="S74" i="19"/>
  <c r="O74" i="19"/>
  <c r="N74" i="19"/>
  <c r="M74" i="19"/>
  <c r="L74" i="19"/>
  <c r="R74" i="19" s="1"/>
  <c r="K74" i="19"/>
  <c r="J74" i="19"/>
  <c r="I74" i="19"/>
  <c r="Q74" i="19" s="1"/>
  <c r="H74" i="19"/>
  <c r="P74" i="19" s="1"/>
  <c r="G74" i="19"/>
  <c r="F74" i="19"/>
  <c r="C74" i="19"/>
  <c r="B74" i="19"/>
  <c r="E74" i="19" s="1"/>
  <c r="O73" i="19"/>
  <c r="N73" i="19"/>
  <c r="M73" i="19"/>
  <c r="S73" i="19" s="1"/>
  <c r="L73" i="19"/>
  <c r="R73" i="19" s="1"/>
  <c r="K73" i="19"/>
  <c r="J73" i="19"/>
  <c r="I73" i="19"/>
  <c r="Q73" i="19" s="1"/>
  <c r="H73" i="19"/>
  <c r="P73" i="19" s="1"/>
  <c r="G73" i="19"/>
  <c r="F73" i="19"/>
  <c r="E73" i="19"/>
  <c r="C73" i="19"/>
  <c r="B73" i="19"/>
  <c r="S72" i="19"/>
  <c r="R72" i="19"/>
  <c r="Q72" i="19"/>
  <c r="P72" i="19"/>
  <c r="E72" i="19"/>
  <c r="U72" i="19" s="1"/>
  <c r="S71" i="19"/>
  <c r="R71" i="19"/>
  <c r="Q71" i="19"/>
  <c r="P71" i="19"/>
  <c r="E71" i="19"/>
  <c r="U71" i="19" s="1"/>
  <c r="O69" i="19"/>
  <c r="N69" i="19"/>
  <c r="M69" i="19"/>
  <c r="S69" i="19" s="1"/>
  <c r="L69" i="19"/>
  <c r="K69" i="19"/>
  <c r="J69" i="19"/>
  <c r="I69" i="19"/>
  <c r="H69" i="19"/>
  <c r="G69" i="19"/>
  <c r="F69" i="19"/>
  <c r="C69" i="19"/>
  <c r="B69" i="19"/>
  <c r="O68" i="19"/>
  <c r="N68" i="19"/>
  <c r="M68" i="19"/>
  <c r="S68" i="19" s="1"/>
  <c r="L68" i="19"/>
  <c r="R68" i="19" s="1"/>
  <c r="K68" i="19"/>
  <c r="J68" i="19"/>
  <c r="I68" i="19"/>
  <c r="Q68" i="19" s="1"/>
  <c r="H68" i="19"/>
  <c r="G68" i="19"/>
  <c r="F68" i="19"/>
  <c r="C68" i="19"/>
  <c r="B68" i="19"/>
  <c r="E68" i="19" s="1"/>
  <c r="S67" i="19"/>
  <c r="R67" i="19"/>
  <c r="Q67" i="19"/>
  <c r="P67" i="19"/>
  <c r="E67" i="19"/>
  <c r="U67" i="19" s="1"/>
  <c r="S66" i="19"/>
  <c r="R66" i="19"/>
  <c r="Q66" i="19"/>
  <c r="P66" i="19"/>
  <c r="E66" i="19"/>
  <c r="T66" i="19" s="1"/>
  <c r="U65" i="19"/>
  <c r="S65" i="19"/>
  <c r="R65" i="19"/>
  <c r="Q65" i="19"/>
  <c r="P65" i="19"/>
  <c r="E65" i="19"/>
  <c r="T65" i="19" s="1"/>
  <c r="U64" i="19"/>
  <c r="T64" i="19"/>
  <c r="S64" i="19"/>
  <c r="R64" i="19"/>
  <c r="Q64" i="19"/>
  <c r="P64" i="19"/>
  <c r="E64" i="19"/>
  <c r="U63" i="19"/>
  <c r="T63" i="19"/>
  <c r="S63" i="19"/>
  <c r="R63" i="19"/>
  <c r="Q63" i="19"/>
  <c r="P63" i="19"/>
  <c r="E63" i="19"/>
  <c r="O61" i="19"/>
  <c r="N61" i="19"/>
  <c r="M61" i="19"/>
  <c r="S61" i="19" s="1"/>
  <c r="L61" i="19"/>
  <c r="R61" i="19" s="1"/>
  <c r="K61" i="19"/>
  <c r="J61" i="19"/>
  <c r="I61" i="19"/>
  <c r="H61" i="19"/>
  <c r="C61" i="19"/>
  <c r="B61" i="19"/>
  <c r="S60" i="19"/>
  <c r="R60" i="19"/>
  <c r="Q60" i="19"/>
  <c r="P60" i="19"/>
  <c r="E60" i="19"/>
  <c r="U60" i="19" s="1"/>
  <c r="S59" i="19"/>
  <c r="R59" i="19"/>
  <c r="Q59" i="19"/>
  <c r="P59" i="19"/>
  <c r="E59" i="19"/>
  <c r="U59" i="19" s="1"/>
  <c r="S58" i="19"/>
  <c r="R58" i="19"/>
  <c r="Q58" i="19"/>
  <c r="P58" i="19"/>
  <c r="E58" i="19"/>
  <c r="U58" i="19" s="1"/>
  <c r="S57" i="19"/>
  <c r="R57" i="19"/>
  <c r="Q57" i="19"/>
  <c r="P57" i="19"/>
  <c r="E57" i="19"/>
  <c r="T57" i="19" s="1"/>
  <c r="O55" i="19"/>
  <c r="N55" i="19"/>
  <c r="M55" i="19"/>
  <c r="S55" i="19" s="1"/>
  <c r="L55" i="19"/>
  <c r="R55" i="19" s="1"/>
  <c r="K55" i="19"/>
  <c r="J55" i="19"/>
  <c r="I55" i="19"/>
  <c r="H55" i="19"/>
  <c r="G55" i="19"/>
  <c r="F55" i="19"/>
  <c r="C55" i="19"/>
  <c r="B55" i="19"/>
  <c r="E55" i="19" s="1"/>
  <c r="S54" i="19"/>
  <c r="R54" i="19"/>
  <c r="Q54" i="19"/>
  <c r="P54" i="19"/>
  <c r="E54" i="19"/>
  <c r="T54" i="19" s="1"/>
  <c r="U53" i="19"/>
  <c r="S53" i="19"/>
  <c r="R53" i="19"/>
  <c r="Q53" i="19"/>
  <c r="P53" i="19"/>
  <c r="E53" i="19"/>
  <c r="T53" i="19" s="1"/>
  <c r="S52" i="19"/>
  <c r="R52" i="19"/>
  <c r="Q52" i="19"/>
  <c r="P52" i="19"/>
  <c r="E52" i="19"/>
  <c r="U52" i="19" s="1"/>
  <c r="U51" i="19"/>
  <c r="S51" i="19"/>
  <c r="R51" i="19"/>
  <c r="Q51" i="19"/>
  <c r="P51" i="19"/>
  <c r="E51" i="19"/>
  <c r="T51" i="19" s="1"/>
  <c r="S50" i="19"/>
  <c r="R50" i="19"/>
  <c r="Q50" i="19"/>
  <c r="P50" i="19"/>
  <c r="E50" i="19"/>
  <c r="U50" i="19" s="1"/>
  <c r="S49" i="19"/>
  <c r="R49" i="19"/>
  <c r="Q49" i="19"/>
  <c r="P49" i="19"/>
  <c r="E49" i="19"/>
  <c r="U49" i="19" s="1"/>
  <c r="S48" i="19"/>
  <c r="R48" i="19"/>
  <c r="Q48" i="19"/>
  <c r="P48" i="19"/>
  <c r="E48" i="19"/>
  <c r="U48" i="19" s="1"/>
  <c r="S47" i="19"/>
  <c r="R47" i="19"/>
  <c r="Q47" i="19"/>
  <c r="P47" i="19"/>
  <c r="E47" i="19"/>
  <c r="U47" i="19" s="1"/>
  <c r="S46" i="19"/>
  <c r="R46" i="19"/>
  <c r="Q46" i="19"/>
  <c r="P46" i="19"/>
  <c r="E46" i="19"/>
  <c r="U45" i="19"/>
  <c r="S45" i="19"/>
  <c r="R45" i="19"/>
  <c r="Q45" i="19"/>
  <c r="P45" i="19"/>
  <c r="E45" i="19"/>
  <c r="T45" i="19" s="1"/>
  <c r="U44" i="19"/>
  <c r="S44" i="19"/>
  <c r="R44" i="19"/>
  <c r="Q44" i="19"/>
  <c r="P44" i="19"/>
  <c r="E44" i="19"/>
  <c r="T44" i="19" s="1"/>
  <c r="S42" i="19"/>
  <c r="R42" i="19"/>
  <c r="O42" i="19"/>
  <c r="N42" i="19"/>
  <c r="M42" i="19"/>
  <c r="L42" i="19"/>
  <c r="K42" i="19"/>
  <c r="J42" i="19"/>
  <c r="I42" i="19"/>
  <c r="Q42" i="19" s="1"/>
  <c r="H42" i="19"/>
  <c r="P42" i="19" s="1"/>
  <c r="G42" i="19"/>
  <c r="F42" i="19"/>
  <c r="C42" i="19"/>
  <c r="B42" i="19"/>
  <c r="E42" i="19" s="1"/>
  <c r="U41" i="19"/>
  <c r="T41" i="19"/>
  <c r="S41" i="19"/>
  <c r="R41" i="19"/>
  <c r="Q41" i="19"/>
  <c r="P41" i="19"/>
  <c r="E41" i="19"/>
  <c r="T40" i="19"/>
  <c r="S40" i="19"/>
  <c r="R40" i="19"/>
  <c r="Q40" i="19"/>
  <c r="U40" i="19" s="1"/>
  <c r="P40" i="19"/>
  <c r="E40" i="19"/>
  <c r="S39" i="19"/>
  <c r="R39" i="19"/>
  <c r="Q39" i="19"/>
  <c r="P39" i="19"/>
  <c r="E39" i="19"/>
  <c r="U39" i="19" s="1"/>
  <c r="S38" i="19"/>
  <c r="R38" i="19"/>
  <c r="Q38" i="19"/>
  <c r="P38" i="19"/>
  <c r="E38" i="19"/>
  <c r="U38" i="19" s="1"/>
  <c r="S37" i="19"/>
  <c r="R37" i="19"/>
  <c r="Q37" i="19"/>
  <c r="P37" i="19"/>
  <c r="E37" i="19"/>
  <c r="O35" i="19"/>
  <c r="N35" i="19"/>
  <c r="M35" i="19"/>
  <c r="S35" i="19" s="1"/>
  <c r="L35" i="19"/>
  <c r="R35" i="19" s="1"/>
  <c r="K35" i="19"/>
  <c r="J35" i="19"/>
  <c r="I35" i="19"/>
  <c r="Q35" i="19" s="1"/>
  <c r="H35" i="19"/>
  <c r="G35" i="19"/>
  <c r="F35" i="19"/>
  <c r="E35" i="19"/>
  <c r="C35" i="19"/>
  <c r="B35" i="19"/>
  <c r="S34" i="19"/>
  <c r="R34" i="19"/>
  <c r="Q34" i="19"/>
  <c r="P34" i="19"/>
  <c r="E34" i="19"/>
  <c r="O32" i="19"/>
  <c r="N32" i="19"/>
  <c r="M32" i="19"/>
  <c r="S32" i="19" s="1"/>
  <c r="L32" i="19"/>
  <c r="R32" i="19" s="1"/>
  <c r="K32" i="19"/>
  <c r="J32" i="19"/>
  <c r="I32" i="19"/>
  <c r="H32" i="19"/>
  <c r="P32" i="19" s="1"/>
  <c r="G32" i="19"/>
  <c r="F32" i="19"/>
  <c r="C32" i="19"/>
  <c r="E32" i="19" s="1"/>
  <c r="B32" i="19"/>
  <c r="S31" i="19"/>
  <c r="R31" i="19"/>
  <c r="Q31" i="19"/>
  <c r="P31" i="19"/>
  <c r="E31" i="19"/>
  <c r="S30" i="19"/>
  <c r="R30" i="19"/>
  <c r="Q30" i="19"/>
  <c r="P30" i="19"/>
  <c r="E30" i="19"/>
  <c r="S29" i="19"/>
  <c r="R29" i="19"/>
  <c r="Q29" i="19"/>
  <c r="P29" i="19"/>
  <c r="E29" i="19"/>
  <c r="S28" i="19"/>
  <c r="R28" i="19"/>
  <c r="Q28" i="19"/>
  <c r="P28" i="19"/>
  <c r="E28" i="19"/>
  <c r="T28" i="19" s="1"/>
  <c r="S26" i="19"/>
  <c r="O26" i="19"/>
  <c r="N26" i="19"/>
  <c r="M26" i="19"/>
  <c r="L26" i="19"/>
  <c r="R26" i="19" s="1"/>
  <c r="K26" i="19"/>
  <c r="J26" i="19"/>
  <c r="I26" i="19"/>
  <c r="Q26" i="19" s="1"/>
  <c r="H26" i="19"/>
  <c r="G26" i="19"/>
  <c r="F26" i="19"/>
  <c r="C26" i="19"/>
  <c r="B26" i="19"/>
  <c r="E26" i="19" s="1"/>
  <c r="U25" i="19"/>
  <c r="S25" i="19"/>
  <c r="R25" i="19"/>
  <c r="Q25" i="19"/>
  <c r="P25" i="19"/>
  <c r="E25" i="19"/>
  <c r="T25" i="19" s="1"/>
  <c r="U24" i="19"/>
  <c r="T24" i="19"/>
  <c r="S24" i="19"/>
  <c r="R24" i="19"/>
  <c r="Q24" i="19"/>
  <c r="P24" i="19"/>
  <c r="E24" i="19"/>
  <c r="U23" i="19"/>
  <c r="T23" i="19"/>
  <c r="S23" i="19"/>
  <c r="R23" i="19"/>
  <c r="Q23" i="19"/>
  <c r="P23" i="19"/>
  <c r="E23" i="19"/>
  <c r="U22" i="19"/>
  <c r="T22" i="19"/>
  <c r="S22" i="19"/>
  <c r="R22" i="19"/>
  <c r="Q22" i="19"/>
  <c r="P22" i="19"/>
  <c r="E22" i="19"/>
  <c r="S21" i="19"/>
  <c r="R21" i="19"/>
  <c r="Q21" i="19"/>
  <c r="P21" i="19"/>
  <c r="E21" i="19"/>
  <c r="U21" i="19" s="1"/>
  <c r="S20" i="19"/>
  <c r="R20" i="19"/>
  <c r="Q20" i="19"/>
  <c r="P20" i="19"/>
  <c r="E20" i="19"/>
  <c r="U20" i="19" s="1"/>
  <c r="S19" i="19"/>
  <c r="R19" i="19"/>
  <c r="Q19" i="19"/>
  <c r="P19" i="19"/>
  <c r="E19" i="19"/>
  <c r="O17" i="19"/>
  <c r="N17" i="19"/>
  <c r="M17" i="19"/>
  <c r="S17" i="19" s="1"/>
  <c r="L17" i="19"/>
  <c r="R17" i="19" s="1"/>
  <c r="K17" i="19"/>
  <c r="J17" i="19"/>
  <c r="I17" i="19"/>
  <c r="H17" i="19"/>
  <c r="G17" i="19"/>
  <c r="F17" i="19"/>
  <c r="C17" i="19"/>
  <c r="E17" i="19" s="1"/>
  <c r="B17" i="19"/>
  <c r="S16" i="19"/>
  <c r="R16" i="19"/>
  <c r="Q16" i="19"/>
  <c r="P16" i="19"/>
  <c r="E16" i="19"/>
  <c r="S15" i="19"/>
  <c r="R15" i="19"/>
  <c r="Q15" i="19"/>
  <c r="P15" i="19"/>
  <c r="E15" i="19"/>
  <c r="U14" i="19"/>
  <c r="S14" i="19"/>
  <c r="R14" i="19"/>
  <c r="Q14" i="19"/>
  <c r="P14" i="19"/>
  <c r="E14" i="19"/>
  <c r="T14" i="19" s="1"/>
  <c r="U13" i="19"/>
  <c r="T13" i="19"/>
  <c r="S13" i="19"/>
  <c r="R13" i="19"/>
  <c r="Q13" i="19"/>
  <c r="P13" i="19"/>
  <c r="E13" i="19"/>
  <c r="U12" i="19"/>
  <c r="T12" i="19"/>
  <c r="S12" i="19"/>
  <c r="R12" i="19"/>
  <c r="Q12" i="19"/>
  <c r="P12" i="19"/>
  <c r="E12" i="19"/>
  <c r="U11" i="19"/>
  <c r="T11" i="19"/>
  <c r="S11" i="19"/>
  <c r="R11" i="19"/>
  <c r="Q11" i="19"/>
  <c r="P11" i="19"/>
  <c r="E11" i="19"/>
  <c r="S10" i="19"/>
  <c r="R10" i="19"/>
  <c r="Q10" i="19"/>
  <c r="P10" i="19"/>
  <c r="E10" i="19"/>
  <c r="T9" i="19"/>
  <c r="S9" i="19"/>
  <c r="R9" i="19"/>
  <c r="Q9" i="19"/>
  <c r="P9" i="19"/>
  <c r="E9" i="19"/>
  <c r="S96" i="18"/>
  <c r="R96" i="18"/>
  <c r="Q96" i="18"/>
  <c r="P96" i="18"/>
  <c r="E96" i="18"/>
  <c r="S95" i="18"/>
  <c r="R95" i="18"/>
  <c r="Q95" i="18"/>
  <c r="P95" i="18"/>
  <c r="E95" i="18"/>
  <c r="U94" i="18"/>
  <c r="S94" i="18"/>
  <c r="R94" i="18"/>
  <c r="Q94" i="18"/>
  <c r="P94" i="18"/>
  <c r="E94" i="18"/>
  <c r="T94" i="18" s="1"/>
  <c r="U93" i="18"/>
  <c r="T93" i="18"/>
  <c r="S93" i="18"/>
  <c r="R93" i="18"/>
  <c r="Q93" i="18"/>
  <c r="P93" i="18"/>
  <c r="E93" i="18"/>
  <c r="U92" i="18"/>
  <c r="T92" i="18"/>
  <c r="S92" i="18"/>
  <c r="R92" i="18"/>
  <c r="Q92" i="18"/>
  <c r="P92" i="18"/>
  <c r="E92" i="18"/>
  <c r="U91" i="18"/>
  <c r="T91" i="18"/>
  <c r="S91" i="18"/>
  <c r="R91" i="18"/>
  <c r="Q91" i="18"/>
  <c r="P91" i="18"/>
  <c r="E91" i="18"/>
  <c r="S90" i="18"/>
  <c r="R90" i="18"/>
  <c r="Q90" i="18"/>
  <c r="P90" i="18"/>
  <c r="E90" i="18"/>
  <c r="U90" i="18" s="1"/>
  <c r="T89" i="18"/>
  <c r="S89" i="18"/>
  <c r="R89" i="18"/>
  <c r="Q89" i="18"/>
  <c r="P89" i="18"/>
  <c r="E89" i="18"/>
  <c r="U89" i="18" s="1"/>
  <c r="S88" i="18"/>
  <c r="R88" i="18"/>
  <c r="Q88" i="18"/>
  <c r="P88" i="18"/>
  <c r="E88" i="18"/>
  <c r="V75" i="18"/>
  <c r="O75" i="18"/>
  <c r="N75" i="18"/>
  <c r="M75" i="18"/>
  <c r="L75" i="18"/>
  <c r="K75" i="18"/>
  <c r="J75" i="18"/>
  <c r="I75" i="18"/>
  <c r="H75" i="18"/>
  <c r="G75" i="18"/>
  <c r="F75" i="18"/>
  <c r="C75" i="18"/>
  <c r="B75" i="18"/>
  <c r="O74" i="18"/>
  <c r="N74" i="18"/>
  <c r="M74" i="18"/>
  <c r="S74" i="18" s="1"/>
  <c r="L74" i="18"/>
  <c r="R74" i="18" s="1"/>
  <c r="K74" i="18"/>
  <c r="J74" i="18"/>
  <c r="I74" i="18"/>
  <c r="H74" i="18"/>
  <c r="G74" i="18"/>
  <c r="F74" i="18"/>
  <c r="C74" i="18"/>
  <c r="E74" i="18" s="1"/>
  <c r="B74" i="18"/>
  <c r="R73" i="18"/>
  <c r="O73" i="18"/>
  <c r="N73" i="18"/>
  <c r="M73" i="18"/>
  <c r="S73" i="18" s="1"/>
  <c r="L73" i="18"/>
  <c r="K73" i="18"/>
  <c r="J73" i="18"/>
  <c r="I73" i="18"/>
  <c r="Q73" i="18" s="1"/>
  <c r="H73" i="18"/>
  <c r="P73" i="18" s="1"/>
  <c r="G73" i="18"/>
  <c r="F73" i="18"/>
  <c r="E73" i="18"/>
  <c r="C73" i="18"/>
  <c r="B73" i="18"/>
  <c r="U72" i="18"/>
  <c r="T72" i="18"/>
  <c r="S72" i="18"/>
  <c r="R72" i="18"/>
  <c r="Q72" i="18"/>
  <c r="P72" i="18"/>
  <c r="E72" i="18"/>
  <c r="S71" i="18"/>
  <c r="R71" i="18"/>
  <c r="Q71" i="18"/>
  <c r="P71" i="18"/>
  <c r="E71" i="18"/>
  <c r="V69" i="18"/>
  <c r="O69" i="18"/>
  <c r="N69" i="18"/>
  <c r="M69" i="18"/>
  <c r="S69" i="18" s="1"/>
  <c r="L69" i="18"/>
  <c r="R69" i="18" s="1"/>
  <c r="K69" i="18"/>
  <c r="J69" i="18"/>
  <c r="I69" i="18"/>
  <c r="H69" i="18"/>
  <c r="G69" i="18"/>
  <c r="F69" i="18"/>
  <c r="C69" i="18"/>
  <c r="E69" i="18" s="1"/>
  <c r="B69" i="18"/>
  <c r="S68" i="18"/>
  <c r="R68" i="18"/>
  <c r="O68" i="18"/>
  <c r="N68" i="18"/>
  <c r="M68" i="18"/>
  <c r="L68" i="18"/>
  <c r="K68" i="18"/>
  <c r="J68" i="18"/>
  <c r="I68" i="18"/>
  <c r="H68" i="18"/>
  <c r="P68" i="18" s="1"/>
  <c r="G68" i="18"/>
  <c r="F68" i="18"/>
  <c r="C68" i="18"/>
  <c r="B68" i="18"/>
  <c r="E68" i="18" s="1"/>
  <c r="U67" i="18"/>
  <c r="T67" i="18"/>
  <c r="S67" i="18"/>
  <c r="R67" i="18"/>
  <c r="Q67" i="18"/>
  <c r="P67" i="18"/>
  <c r="E67" i="18"/>
  <c r="U66" i="18"/>
  <c r="T66" i="18"/>
  <c r="S66" i="18"/>
  <c r="R66" i="18"/>
  <c r="Q66" i="18"/>
  <c r="P66" i="18"/>
  <c r="E66" i="18"/>
  <c r="S65" i="18"/>
  <c r="R65" i="18"/>
  <c r="Q65" i="18"/>
  <c r="P65" i="18"/>
  <c r="E65" i="18"/>
  <c r="S64" i="18"/>
  <c r="R64" i="18"/>
  <c r="Q64" i="18"/>
  <c r="P64" i="18"/>
  <c r="E64" i="18"/>
  <c r="U64" i="18" s="1"/>
  <c r="S63" i="18"/>
  <c r="R63" i="18"/>
  <c r="Q63" i="18"/>
  <c r="P63" i="18"/>
  <c r="E63" i="18"/>
  <c r="O61" i="18"/>
  <c r="N61" i="18"/>
  <c r="M61" i="18"/>
  <c r="S61" i="18" s="1"/>
  <c r="L61" i="18"/>
  <c r="R61" i="18" s="1"/>
  <c r="K61" i="18"/>
  <c r="J61" i="18"/>
  <c r="I61" i="18"/>
  <c r="H61" i="18"/>
  <c r="C61" i="18"/>
  <c r="B61" i="18"/>
  <c r="U60" i="18"/>
  <c r="S60" i="18"/>
  <c r="R60" i="18"/>
  <c r="Q60" i="18"/>
  <c r="P60" i="18"/>
  <c r="E60" i="18"/>
  <c r="T60" i="18" s="1"/>
  <c r="U59" i="18"/>
  <c r="T59" i="18"/>
  <c r="S59" i="18"/>
  <c r="R59" i="18"/>
  <c r="Q59" i="18"/>
  <c r="P59" i="18"/>
  <c r="E59" i="18"/>
  <c r="S58" i="18"/>
  <c r="R58" i="18"/>
  <c r="Q58" i="18"/>
  <c r="P58" i="18"/>
  <c r="E58" i="18"/>
  <c r="U58" i="18" s="1"/>
  <c r="S57" i="18"/>
  <c r="R57" i="18"/>
  <c r="Q57" i="18"/>
  <c r="P57" i="18"/>
  <c r="E57" i="18"/>
  <c r="U57" i="18" s="1"/>
  <c r="V55" i="18"/>
  <c r="O55" i="18"/>
  <c r="N55" i="18"/>
  <c r="M55" i="18"/>
  <c r="L55" i="18"/>
  <c r="R55" i="18" s="1"/>
  <c r="K55" i="18"/>
  <c r="J55" i="18"/>
  <c r="I55" i="18"/>
  <c r="H55" i="18"/>
  <c r="G55" i="18"/>
  <c r="F55" i="18"/>
  <c r="C55" i="18"/>
  <c r="B55" i="18"/>
  <c r="S54" i="18"/>
  <c r="R54" i="18"/>
  <c r="Q54" i="18"/>
  <c r="P54" i="18"/>
  <c r="E54" i="18"/>
  <c r="T54" i="18" s="1"/>
  <c r="U53" i="18"/>
  <c r="T53" i="18"/>
  <c r="S53" i="18"/>
  <c r="R53" i="18"/>
  <c r="Q53" i="18"/>
  <c r="P53" i="18"/>
  <c r="E53" i="18"/>
  <c r="S52" i="18"/>
  <c r="R52" i="18"/>
  <c r="Q52" i="18"/>
  <c r="P52" i="18"/>
  <c r="E52" i="18"/>
  <c r="U52" i="18" s="1"/>
  <c r="S51" i="18"/>
  <c r="R51" i="18"/>
  <c r="Q51" i="18"/>
  <c r="P51" i="18"/>
  <c r="E51" i="18"/>
  <c r="U51" i="18" s="1"/>
  <c r="S50" i="18"/>
  <c r="R50" i="18"/>
  <c r="Q50" i="18"/>
  <c r="P50" i="18"/>
  <c r="E50" i="18"/>
  <c r="T50" i="18" s="1"/>
  <c r="S49" i="18"/>
  <c r="R49" i="18"/>
  <c r="Q49" i="18"/>
  <c r="P49" i="18"/>
  <c r="E49" i="18"/>
  <c r="U49" i="18" s="1"/>
  <c r="S48" i="18"/>
  <c r="R48" i="18"/>
  <c r="Q48" i="18"/>
  <c r="P48" i="18"/>
  <c r="E48" i="18"/>
  <c r="T48" i="18" s="1"/>
  <c r="T47" i="18"/>
  <c r="S47" i="18"/>
  <c r="R47" i="18"/>
  <c r="Q47" i="18"/>
  <c r="P47" i="18"/>
  <c r="E47" i="18"/>
  <c r="U47" i="18" s="1"/>
  <c r="U46" i="18"/>
  <c r="T46" i="18"/>
  <c r="S46" i="18"/>
  <c r="R46" i="18"/>
  <c r="Q46" i="18"/>
  <c r="P46" i="18"/>
  <c r="E46" i="18"/>
  <c r="U45" i="18"/>
  <c r="T45" i="18"/>
  <c r="S45" i="18"/>
  <c r="R45" i="18"/>
  <c r="Q45" i="18"/>
  <c r="P45" i="18"/>
  <c r="E45" i="18"/>
  <c r="S44" i="18"/>
  <c r="R44" i="18"/>
  <c r="Q44" i="18"/>
  <c r="P44" i="18"/>
  <c r="E44" i="18"/>
  <c r="U44" i="18" s="1"/>
  <c r="O42" i="18"/>
  <c r="N42" i="18"/>
  <c r="M42" i="18"/>
  <c r="S42" i="18" s="1"/>
  <c r="L42" i="18"/>
  <c r="R42" i="18" s="1"/>
  <c r="K42" i="18"/>
  <c r="J42" i="18"/>
  <c r="I42" i="18"/>
  <c r="Q42" i="18" s="1"/>
  <c r="H42" i="18"/>
  <c r="G42" i="18"/>
  <c r="F42" i="18"/>
  <c r="C42" i="18"/>
  <c r="B42" i="18"/>
  <c r="S41" i="18"/>
  <c r="R41" i="18"/>
  <c r="Q41" i="18"/>
  <c r="P41" i="18"/>
  <c r="E41" i="18"/>
  <c r="T41" i="18" s="1"/>
  <c r="T40" i="18"/>
  <c r="S40" i="18"/>
  <c r="R40" i="18"/>
  <c r="Q40" i="18"/>
  <c r="P40" i="18"/>
  <c r="E40" i="18"/>
  <c r="U40" i="18" s="1"/>
  <c r="U39" i="18"/>
  <c r="S39" i="18"/>
  <c r="R39" i="18"/>
  <c r="Q39" i="18"/>
  <c r="P39" i="18"/>
  <c r="E39" i="18"/>
  <c r="T39" i="18" s="1"/>
  <c r="S38" i="18"/>
  <c r="R38" i="18"/>
  <c r="Q38" i="18"/>
  <c r="P38" i="18"/>
  <c r="E38" i="18"/>
  <c r="S37" i="18"/>
  <c r="R37" i="18"/>
  <c r="Q37" i="18"/>
  <c r="P37" i="18"/>
  <c r="E37" i="18"/>
  <c r="S35" i="18"/>
  <c r="R35" i="18"/>
  <c r="O35" i="18"/>
  <c r="N35" i="18"/>
  <c r="M35" i="18"/>
  <c r="L35" i="18"/>
  <c r="K35" i="18"/>
  <c r="J35" i="18"/>
  <c r="I35" i="18"/>
  <c r="H35" i="18"/>
  <c r="P35" i="18" s="1"/>
  <c r="G35" i="18"/>
  <c r="F35" i="18"/>
  <c r="C35" i="18"/>
  <c r="B35" i="18"/>
  <c r="E35" i="18" s="1"/>
  <c r="T34" i="18"/>
  <c r="S34" i="18"/>
  <c r="R34" i="18"/>
  <c r="Q34" i="18"/>
  <c r="P34" i="18"/>
  <c r="E34" i="18"/>
  <c r="U34" i="18" s="1"/>
  <c r="O32" i="18"/>
  <c r="N32" i="18"/>
  <c r="M32" i="18"/>
  <c r="S32" i="18" s="1"/>
  <c r="L32" i="18"/>
  <c r="R32" i="18" s="1"/>
  <c r="K32" i="18"/>
  <c r="J32" i="18"/>
  <c r="I32" i="18"/>
  <c r="H32" i="18"/>
  <c r="G32" i="18"/>
  <c r="F32" i="18"/>
  <c r="C32" i="18"/>
  <c r="B32" i="18"/>
  <c r="T31" i="18"/>
  <c r="S31" i="18"/>
  <c r="R31" i="18"/>
  <c r="Q31" i="18"/>
  <c r="P31" i="18"/>
  <c r="E31" i="18"/>
  <c r="U31" i="18" s="1"/>
  <c r="U30" i="18"/>
  <c r="S30" i="18"/>
  <c r="R30" i="18"/>
  <c r="Q30" i="18"/>
  <c r="P30" i="18"/>
  <c r="E30" i="18"/>
  <c r="T30" i="18" s="1"/>
  <c r="S29" i="18"/>
  <c r="R29" i="18"/>
  <c r="Q29" i="18"/>
  <c r="P29" i="18"/>
  <c r="E29" i="18"/>
  <c r="U29" i="18" s="1"/>
  <c r="S28" i="18"/>
  <c r="R28" i="18"/>
  <c r="Q28" i="18"/>
  <c r="P28" i="18"/>
  <c r="E28" i="18"/>
  <c r="U28" i="18" s="1"/>
  <c r="V26" i="18"/>
  <c r="O26" i="18"/>
  <c r="N26" i="18"/>
  <c r="M26" i="18"/>
  <c r="S26" i="18" s="1"/>
  <c r="L26" i="18"/>
  <c r="R26" i="18" s="1"/>
  <c r="K26" i="18"/>
  <c r="J26" i="18"/>
  <c r="I26" i="18"/>
  <c r="Q26" i="18" s="1"/>
  <c r="H26" i="18"/>
  <c r="G26" i="18"/>
  <c r="F26" i="18"/>
  <c r="C26" i="18"/>
  <c r="B26" i="18"/>
  <c r="E26" i="18" s="1"/>
  <c r="U25" i="18"/>
  <c r="T25" i="18"/>
  <c r="S25" i="18"/>
  <c r="R25" i="18"/>
  <c r="Q25" i="18"/>
  <c r="P25" i="18"/>
  <c r="E25" i="18"/>
  <c r="U24" i="18"/>
  <c r="T24" i="18"/>
  <c r="S24" i="18"/>
  <c r="R24" i="18"/>
  <c r="Q24" i="18"/>
  <c r="P24" i="18"/>
  <c r="E24" i="18"/>
  <c r="S23" i="18"/>
  <c r="R23" i="18"/>
  <c r="Q23" i="18"/>
  <c r="P23" i="18"/>
  <c r="E23" i="18"/>
  <c r="U23" i="18" s="1"/>
  <c r="S22" i="18"/>
  <c r="R22" i="18"/>
  <c r="Q22" i="18"/>
  <c r="P22" i="18"/>
  <c r="E22" i="18"/>
  <c r="U22" i="18" s="1"/>
  <c r="S21" i="18"/>
  <c r="R21" i="18"/>
  <c r="Q21" i="18"/>
  <c r="P21" i="18"/>
  <c r="E21" i="18"/>
  <c r="T21" i="18" s="1"/>
  <c r="T20" i="18"/>
  <c r="S20" i="18"/>
  <c r="R20" i="18"/>
  <c r="Q20" i="18"/>
  <c r="P20" i="18"/>
  <c r="E20" i="18"/>
  <c r="U20" i="18" s="1"/>
  <c r="U19" i="18"/>
  <c r="T19" i="18"/>
  <c r="S19" i="18"/>
  <c r="R19" i="18"/>
  <c r="Q19" i="18"/>
  <c r="P19" i="18"/>
  <c r="E19" i="18"/>
  <c r="S17" i="18"/>
  <c r="O17" i="18"/>
  <c r="N17" i="18"/>
  <c r="R17" i="18" s="1"/>
  <c r="M17" i="18"/>
  <c r="L17" i="18"/>
  <c r="K17" i="18"/>
  <c r="J17" i="18"/>
  <c r="I17" i="18"/>
  <c r="Q17" i="18" s="1"/>
  <c r="H17" i="18"/>
  <c r="P17" i="18" s="1"/>
  <c r="G17" i="18"/>
  <c r="F17" i="18"/>
  <c r="C17" i="18"/>
  <c r="B17" i="18"/>
  <c r="E17" i="18" s="1"/>
  <c r="U16" i="18"/>
  <c r="T16" i="18"/>
  <c r="S16" i="18"/>
  <c r="R16" i="18"/>
  <c r="Q16" i="18"/>
  <c r="P16" i="18"/>
  <c r="E16" i="18"/>
  <c r="U15" i="18"/>
  <c r="T15" i="18"/>
  <c r="S15" i="18"/>
  <c r="R15" i="18"/>
  <c r="Q15" i="18"/>
  <c r="P15" i="18"/>
  <c r="E15" i="18"/>
  <c r="T14" i="18"/>
  <c r="S14" i="18"/>
  <c r="R14" i="18"/>
  <c r="Q14" i="18"/>
  <c r="P14" i="18"/>
  <c r="E14" i="18"/>
  <c r="U14" i="18" s="1"/>
  <c r="U13" i="18"/>
  <c r="T13" i="18"/>
  <c r="S13" i="18"/>
  <c r="R13" i="18"/>
  <c r="Q13" i="18"/>
  <c r="P13" i="18"/>
  <c r="E13" i="18"/>
  <c r="S12" i="18"/>
  <c r="R12" i="18"/>
  <c r="Q12" i="18"/>
  <c r="P12" i="18"/>
  <c r="E12" i="18"/>
  <c r="T12" i="18" s="1"/>
  <c r="S11" i="18"/>
  <c r="R11" i="18"/>
  <c r="Q11" i="18"/>
  <c r="P11" i="18"/>
  <c r="E11" i="18"/>
  <c r="U11" i="18" s="1"/>
  <c r="U10" i="18"/>
  <c r="S10" i="18"/>
  <c r="R10" i="18"/>
  <c r="Q10" i="18"/>
  <c r="P10" i="18"/>
  <c r="E10" i="18"/>
  <c r="U9" i="18"/>
  <c r="T9" i="18"/>
  <c r="S9" i="18"/>
  <c r="R9" i="18"/>
  <c r="Q9" i="18"/>
  <c r="P9" i="18"/>
  <c r="E9" i="18"/>
  <c r="T96" i="17"/>
  <c r="S96" i="17"/>
  <c r="R96" i="17"/>
  <c r="Q96" i="17"/>
  <c r="P96" i="17"/>
  <c r="E96" i="17"/>
  <c r="U96" i="17" s="1"/>
  <c r="S95" i="17"/>
  <c r="R95" i="17"/>
  <c r="Q95" i="17"/>
  <c r="P95" i="17"/>
  <c r="E95" i="17"/>
  <c r="U95" i="17" s="1"/>
  <c r="S94" i="17"/>
  <c r="R94" i="17"/>
  <c r="Q94" i="17"/>
  <c r="P94" i="17"/>
  <c r="E94" i="17"/>
  <c r="T94" i="17" s="1"/>
  <c r="S93" i="17"/>
  <c r="R93" i="17"/>
  <c r="Q93" i="17"/>
  <c r="P93" i="17"/>
  <c r="E93" i="17"/>
  <c r="U93" i="17" s="1"/>
  <c r="U92" i="17"/>
  <c r="S92" i="17"/>
  <c r="R92" i="17"/>
  <c r="Q92" i="17"/>
  <c r="P92" i="17"/>
  <c r="E92" i="17"/>
  <c r="T92" i="17" s="1"/>
  <c r="T91" i="17"/>
  <c r="S91" i="17"/>
  <c r="R91" i="17"/>
  <c r="Q91" i="17"/>
  <c r="P91" i="17"/>
  <c r="E91" i="17"/>
  <c r="U91" i="17" s="1"/>
  <c r="U90" i="17"/>
  <c r="T90" i="17"/>
  <c r="S90" i="17"/>
  <c r="R90" i="17"/>
  <c r="Q90" i="17"/>
  <c r="P90" i="17"/>
  <c r="E90" i="17"/>
  <c r="U89" i="17"/>
  <c r="T89" i="17"/>
  <c r="S89" i="17"/>
  <c r="R89" i="17"/>
  <c r="Q89" i="17"/>
  <c r="P89" i="17"/>
  <c r="E89" i="17"/>
  <c r="T88" i="17"/>
  <c r="S88" i="17"/>
  <c r="R88" i="17"/>
  <c r="Q88" i="17"/>
  <c r="Q87" i="17" s="1"/>
  <c r="P88" i="17"/>
  <c r="E88" i="17"/>
  <c r="O75" i="17"/>
  <c r="N75" i="17"/>
  <c r="M75" i="17"/>
  <c r="L75" i="17"/>
  <c r="K75" i="17"/>
  <c r="J75" i="17"/>
  <c r="I75" i="17"/>
  <c r="H75" i="17"/>
  <c r="G75" i="17"/>
  <c r="F75" i="17"/>
  <c r="C75" i="17"/>
  <c r="B75" i="17"/>
  <c r="R74" i="17"/>
  <c r="O74" i="17"/>
  <c r="N74" i="17"/>
  <c r="M74" i="17"/>
  <c r="S74" i="17" s="1"/>
  <c r="L74" i="17"/>
  <c r="K74" i="17"/>
  <c r="J74" i="17"/>
  <c r="I74" i="17"/>
  <c r="Q74" i="17" s="1"/>
  <c r="H74" i="17"/>
  <c r="P74" i="17" s="1"/>
  <c r="G74" i="17"/>
  <c r="F74" i="17"/>
  <c r="E74" i="17"/>
  <c r="C74" i="17"/>
  <c r="B74" i="17"/>
  <c r="S73" i="17"/>
  <c r="R73" i="17"/>
  <c r="O73" i="17"/>
  <c r="N73" i="17"/>
  <c r="M73" i="17"/>
  <c r="L73" i="17"/>
  <c r="K73" i="17"/>
  <c r="J73" i="17"/>
  <c r="I73" i="17"/>
  <c r="Q73" i="17" s="1"/>
  <c r="H73" i="17"/>
  <c r="P73" i="17" s="1"/>
  <c r="G73" i="17"/>
  <c r="F73" i="17"/>
  <c r="C73" i="17"/>
  <c r="B73" i="17"/>
  <c r="E73" i="17" s="1"/>
  <c r="U72" i="17"/>
  <c r="T72" i="17"/>
  <c r="S72" i="17"/>
  <c r="R72" i="17"/>
  <c r="Q72" i="17"/>
  <c r="P72" i="17"/>
  <c r="E72" i="17"/>
  <c r="U71" i="17"/>
  <c r="T71" i="17"/>
  <c r="S71" i="17"/>
  <c r="R71" i="17"/>
  <c r="Q71" i="17"/>
  <c r="P71" i="17"/>
  <c r="E71" i="17"/>
  <c r="O69" i="17"/>
  <c r="N69" i="17"/>
  <c r="M69" i="17"/>
  <c r="S69" i="17" s="1"/>
  <c r="L69" i="17"/>
  <c r="R69" i="17" s="1"/>
  <c r="K69" i="17"/>
  <c r="J69" i="17"/>
  <c r="I69" i="17"/>
  <c r="H69" i="17"/>
  <c r="G69" i="17"/>
  <c r="F69" i="17"/>
  <c r="C69" i="17"/>
  <c r="E69" i="17" s="1"/>
  <c r="B69" i="17"/>
  <c r="S68" i="17"/>
  <c r="R68" i="17"/>
  <c r="O68" i="17"/>
  <c r="N68" i="17"/>
  <c r="M68" i="17"/>
  <c r="L68" i="17"/>
  <c r="K68" i="17"/>
  <c r="J68" i="17"/>
  <c r="I68" i="17"/>
  <c r="H68" i="17"/>
  <c r="P68" i="17" s="1"/>
  <c r="G68" i="17"/>
  <c r="F68" i="17"/>
  <c r="C68" i="17"/>
  <c r="B68" i="17"/>
  <c r="E68" i="17" s="1"/>
  <c r="U67" i="17"/>
  <c r="T67" i="17"/>
  <c r="S67" i="17"/>
  <c r="R67" i="17"/>
  <c r="Q67" i="17"/>
  <c r="P67" i="17"/>
  <c r="E67" i="17"/>
  <c r="U66" i="17"/>
  <c r="T66" i="17"/>
  <c r="S66" i="17"/>
  <c r="R66" i="17"/>
  <c r="Q66" i="17"/>
  <c r="P66" i="17"/>
  <c r="E66" i="17"/>
  <c r="S65" i="17"/>
  <c r="R65" i="17"/>
  <c r="Q65" i="17"/>
  <c r="P65" i="17"/>
  <c r="E65" i="17"/>
  <c r="U65" i="17" s="1"/>
  <c r="S64" i="17"/>
  <c r="R64" i="17"/>
  <c r="Q64" i="17"/>
  <c r="P64" i="17"/>
  <c r="E64" i="17"/>
  <c r="U64" i="17" s="1"/>
  <c r="S63" i="17"/>
  <c r="R63" i="17"/>
  <c r="Q63" i="17"/>
  <c r="P63" i="17"/>
  <c r="E63" i="17"/>
  <c r="U63" i="17" s="1"/>
  <c r="O61" i="17"/>
  <c r="N61" i="17"/>
  <c r="M61" i="17"/>
  <c r="S61" i="17" s="1"/>
  <c r="L61" i="17"/>
  <c r="R61" i="17" s="1"/>
  <c r="K61" i="17"/>
  <c r="J61" i="17"/>
  <c r="I61" i="17"/>
  <c r="H61" i="17"/>
  <c r="C61" i="17"/>
  <c r="B61" i="17"/>
  <c r="U60" i="17"/>
  <c r="S60" i="17"/>
  <c r="R60" i="17"/>
  <c r="Q60" i="17"/>
  <c r="P60" i="17"/>
  <c r="E60" i="17"/>
  <c r="T60" i="17" s="1"/>
  <c r="T59" i="17"/>
  <c r="S59" i="17"/>
  <c r="R59" i="17"/>
  <c r="Q59" i="17"/>
  <c r="P59" i="17"/>
  <c r="E59" i="17"/>
  <c r="U59" i="17" s="1"/>
  <c r="S58" i="17"/>
  <c r="R58" i="17"/>
  <c r="Q58" i="17"/>
  <c r="P58" i="17"/>
  <c r="E58" i="17"/>
  <c r="U58" i="17" s="1"/>
  <c r="U57" i="17"/>
  <c r="S57" i="17"/>
  <c r="R57" i="17"/>
  <c r="Q57" i="17"/>
  <c r="P57" i="17"/>
  <c r="E57" i="17"/>
  <c r="T57" i="17" s="1"/>
  <c r="R55" i="17"/>
  <c r="O55" i="17"/>
  <c r="N55" i="17"/>
  <c r="M55" i="17"/>
  <c r="L55" i="17"/>
  <c r="K55" i="17"/>
  <c r="J55" i="17"/>
  <c r="I55" i="17"/>
  <c r="H55" i="17"/>
  <c r="G55" i="17"/>
  <c r="F55" i="17"/>
  <c r="C55" i="17"/>
  <c r="B55" i="17"/>
  <c r="U54" i="17"/>
  <c r="T54" i="17"/>
  <c r="S54" i="17"/>
  <c r="R54" i="17"/>
  <c r="Q54" i="17"/>
  <c r="P54" i="17"/>
  <c r="E54" i="17"/>
  <c r="T53" i="17"/>
  <c r="S53" i="17"/>
  <c r="R53" i="17"/>
  <c r="Q53" i="17"/>
  <c r="P53" i="17"/>
  <c r="E53" i="17"/>
  <c r="U53" i="17" s="1"/>
  <c r="S52" i="17"/>
  <c r="R52" i="17"/>
  <c r="Q52" i="17"/>
  <c r="P52" i="17"/>
  <c r="E52" i="17"/>
  <c r="U52" i="17" s="1"/>
  <c r="S51" i="17"/>
  <c r="R51" i="17"/>
  <c r="Q51" i="17"/>
  <c r="P51" i="17"/>
  <c r="E51" i="17"/>
  <c r="T51" i="17" s="1"/>
  <c r="S50" i="17"/>
  <c r="R50" i="17"/>
  <c r="Q50" i="17"/>
  <c r="P50" i="17"/>
  <c r="E50" i="17"/>
  <c r="U50" i="17" s="1"/>
  <c r="S49" i="17"/>
  <c r="R49" i="17"/>
  <c r="Q49" i="17"/>
  <c r="P49" i="17"/>
  <c r="E49" i="17"/>
  <c r="T49" i="17" s="1"/>
  <c r="S48" i="17"/>
  <c r="R48" i="17"/>
  <c r="Q48" i="17"/>
  <c r="P48" i="17"/>
  <c r="E48" i="17"/>
  <c r="U48" i="17" s="1"/>
  <c r="U47" i="17"/>
  <c r="T47" i="17"/>
  <c r="S47" i="17"/>
  <c r="R47" i="17"/>
  <c r="Q47" i="17"/>
  <c r="P47" i="17"/>
  <c r="E47" i="17"/>
  <c r="U46" i="17"/>
  <c r="T46" i="17"/>
  <c r="S46" i="17"/>
  <c r="R46" i="17"/>
  <c r="Q46" i="17"/>
  <c r="P46" i="17"/>
  <c r="E46" i="17"/>
  <c r="T45" i="17"/>
  <c r="S45" i="17"/>
  <c r="R45" i="17"/>
  <c r="Q45" i="17"/>
  <c r="P45" i="17"/>
  <c r="E45" i="17"/>
  <c r="S44" i="17"/>
  <c r="R44" i="17"/>
  <c r="Q44" i="17"/>
  <c r="P44" i="17"/>
  <c r="E44" i="17"/>
  <c r="U44" i="17" s="1"/>
  <c r="O42" i="17"/>
  <c r="N42" i="17"/>
  <c r="M42" i="17"/>
  <c r="S42" i="17" s="1"/>
  <c r="L42" i="17"/>
  <c r="R42" i="17" s="1"/>
  <c r="K42" i="17"/>
  <c r="J42" i="17"/>
  <c r="I42" i="17"/>
  <c r="H42" i="17"/>
  <c r="G42" i="17"/>
  <c r="F42" i="17"/>
  <c r="C42" i="17"/>
  <c r="B42" i="17"/>
  <c r="E42" i="17" s="1"/>
  <c r="S41" i="17"/>
  <c r="R41" i="17"/>
  <c r="Q41" i="17"/>
  <c r="P41" i="17"/>
  <c r="E41" i="17"/>
  <c r="U41" i="17" s="1"/>
  <c r="S40" i="17"/>
  <c r="R40" i="17"/>
  <c r="Q40" i="17"/>
  <c r="P40" i="17"/>
  <c r="E40" i="17"/>
  <c r="T40" i="17" s="1"/>
  <c r="S39" i="17"/>
  <c r="R39" i="17"/>
  <c r="Q39" i="17"/>
  <c r="P39" i="17"/>
  <c r="E39" i="17"/>
  <c r="U39" i="17" s="1"/>
  <c r="S38" i="17"/>
  <c r="R38" i="17"/>
  <c r="Q38" i="17"/>
  <c r="P38" i="17"/>
  <c r="E38" i="17"/>
  <c r="U38" i="17" s="1"/>
  <c r="T37" i="17"/>
  <c r="S37" i="17"/>
  <c r="R37" i="17"/>
  <c r="Q37" i="17"/>
  <c r="P37" i="17"/>
  <c r="E37" i="17"/>
  <c r="U37" i="17" s="1"/>
  <c r="S35" i="17"/>
  <c r="O35" i="17"/>
  <c r="N35" i="17"/>
  <c r="M35" i="17"/>
  <c r="L35" i="17"/>
  <c r="R35" i="17" s="1"/>
  <c r="K35" i="17"/>
  <c r="J35" i="17"/>
  <c r="I35" i="17"/>
  <c r="Q35" i="17" s="1"/>
  <c r="H35" i="17"/>
  <c r="P35" i="17" s="1"/>
  <c r="G35" i="17"/>
  <c r="F35" i="17"/>
  <c r="C35" i="17"/>
  <c r="B35" i="17"/>
  <c r="E35" i="17" s="1"/>
  <c r="T34" i="17"/>
  <c r="S34" i="17"/>
  <c r="R34" i="17"/>
  <c r="Q34" i="17"/>
  <c r="P34" i="17"/>
  <c r="E34" i="17"/>
  <c r="U34" i="17" s="1"/>
  <c r="S32" i="17"/>
  <c r="O32" i="17"/>
  <c r="N32" i="17"/>
  <c r="M32" i="17"/>
  <c r="L32" i="17"/>
  <c r="R32" i="17" s="1"/>
  <c r="K32" i="17"/>
  <c r="J32" i="17"/>
  <c r="I32" i="17"/>
  <c r="Q32" i="17" s="1"/>
  <c r="H32" i="17"/>
  <c r="G32" i="17"/>
  <c r="F32" i="17"/>
  <c r="C32" i="17"/>
  <c r="B32" i="17"/>
  <c r="E32" i="17" s="1"/>
  <c r="T31" i="17"/>
  <c r="S31" i="17"/>
  <c r="R31" i="17"/>
  <c r="Q31" i="17"/>
  <c r="P31" i="17"/>
  <c r="E31" i="17"/>
  <c r="U31" i="17" s="1"/>
  <c r="U30" i="17"/>
  <c r="T30" i="17"/>
  <c r="S30" i="17"/>
  <c r="R30" i="17"/>
  <c r="Q30" i="17"/>
  <c r="P30" i="17"/>
  <c r="E30" i="17"/>
  <c r="U29" i="17"/>
  <c r="S29" i="17"/>
  <c r="R29" i="17"/>
  <c r="Q29" i="17"/>
  <c r="P29" i="17"/>
  <c r="E29" i="17"/>
  <c r="T29" i="17" s="1"/>
  <c r="T28" i="17"/>
  <c r="S28" i="17"/>
  <c r="R28" i="17"/>
  <c r="Q28" i="17"/>
  <c r="P28" i="17"/>
  <c r="E28" i="17"/>
  <c r="U28" i="17" s="1"/>
  <c r="O26" i="17"/>
  <c r="N26" i="17"/>
  <c r="M26" i="17"/>
  <c r="S26" i="17" s="1"/>
  <c r="L26" i="17"/>
  <c r="R26" i="17" s="1"/>
  <c r="K26" i="17"/>
  <c r="J26" i="17"/>
  <c r="I26" i="17"/>
  <c r="H26" i="17"/>
  <c r="G26" i="17"/>
  <c r="F26" i="17"/>
  <c r="C26" i="17"/>
  <c r="B26" i="17"/>
  <c r="S25" i="17"/>
  <c r="R25" i="17"/>
  <c r="Q25" i="17"/>
  <c r="P25" i="17"/>
  <c r="E25" i="17"/>
  <c r="U25" i="17" s="1"/>
  <c r="S24" i="17"/>
  <c r="R24" i="17"/>
  <c r="Q24" i="17"/>
  <c r="P24" i="17"/>
  <c r="E24" i="17"/>
  <c r="U24" i="17" s="1"/>
  <c r="S23" i="17"/>
  <c r="R23" i="17"/>
  <c r="Q23" i="17"/>
  <c r="P23" i="17"/>
  <c r="E23" i="17"/>
  <c r="T23" i="17" s="1"/>
  <c r="S22" i="17"/>
  <c r="R22" i="17"/>
  <c r="Q22" i="17"/>
  <c r="P22" i="17"/>
  <c r="E22" i="17"/>
  <c r="U22" i="17" s="1"/>
  <c r="U21" i="17"/>
  <c r="S21" i="17"/>
  <c r="R21" i="17"/>
  <c r="Q21" i="17"/>
  <c r="P21" i="17"/>
  <c r="E21" i="17"/>
  <c r="T21" i="17" s="1"/>
  <c r="T20" i="17"/>
  <c r="S20" i="17"/>
  <c r="R20" i="17"/>
  <c r="Q20" i="17"/>
  <c r="P20" i="17"/>
  <c r="E20" i="17"/>
  <c r="U20" i="17" s="1"/>
  <c r="U19" i="17"/>
  <c r="T19" i="17"/>
  <c r="S19" i="17"/>
  <c r="R19" i="17"/>
  <c r="Q19" i="17"/>
  <c r="P19" i="17"/>
  <c r="E19" i="17"/>
  <c r="S17" i="17"/>
  <c r="R17" i="17"/>
  <c r="O17" i="17"/>
  <c r="N17" i="17"/>
  <c r="M17" i="17"/>
  <c r="L17" i="17"/>
  <c r="K17" i="17"/>
  <c r="J17" i="17"/>
  <c r="I17" i="17"/>
  <c r="Q17" i="17" s="1"/>
  <c r="H17" i="17"/>
  <c r="P17" i="17" s="1"/>
  <c r="G17" i="17"/>
  <c r="F17" i="17"/>
  <c r="C17" i="17"/>
  <c r="B17" i="17"/>
  <c r="E17" i="17" s="1"/>
  <c r="U16" i="17"/>
  <c r="T16" i="17"/>
  <c r="S16" i="17"/>
  <c r="R16" i="17"/>
  <c r="Q16" i="17"/>
  <c r="P16" i="17"/>
  <c r="E16" i="17"/>
  <c r="U15" i="17"/>
  <c r="T15" i="17"/>
  <c r="S15" i="17"/>
  <c r="R15" i="17"/>
  <c r="Q15" i="17"/>
  <c r="P15" i="17"/>
  <c r="E15" i="17"/>
  <c r="T14" i="17"/>
  <c r="S14" i="17"/>
  <c r="R14" i="17"/>
  <c r="Q14" i="17"/>
  <c r="P14" i="17"/>
  <c r="E14" i="17"/>
  <c r="U14" i="17" s="1"/>
  <c r="S13" i="17"/>
  <c r="R13" i="17"/>
  <c r="Q13" i="17"/>
  <c r="P13" i="17"/>
  <c r="E13" i="17"/>
  <c r="U13" i="17" s="1"/>
  <c r="S12" i="17"/>
  <c r="R12" i="17"/>
  <c r="Q12" i="17"/>
  <c r="P12" i="17"/>
  <c r="E12" i="17"/>
  <c r="T12" i="17" s="1"/>
  <c r="S11" i="17"/>
  <c r="R11" i="17"/>
  <c r="Q11" i="17"/>
  <c r="P11" i="17"/>
  <c r="E11" i="17"/>
  <c r="U11" i="17" s="1"/>
  <c r="S10" i="17"/>
  <c r="R10" i="17"/>
  <c r="Q10" i="17"/>
  <c r="P10" i="17"/>
  <c r="E10" i="17"/>
  <c r="U10" i="17" s="1"/>
  <c r="T9" i="17"/>
  <c r="S9" i="17"/>
  <c r="R9" i="17"/>
  <c r="Q9" i="17"/>
  <c r="P9" i="17"/>
  <c r="E9" i="17"/>
  <c r="U9" i="17" s="1"/>
  <c r="U96" i="16"/>
  <c r="T96" i="16"/>
  <c r="S96" i="16"/>
  <c r="R96" i="16"/>
  <c r="Q96" i="16"/>
  <c r="P96" i="16"/>
  <c r="E96" i="16"/>
  <c r="U95" i="16"/>
  <c r="T95" i="16"/>
  <c r="S95" i="16"/>
  <c r="R95" i="16"/>
  <c r="Q95" i="16"/>
  <c r="P95" i="16"/>
  <c r="E95" i="16"/>
  <c r="T94" i="16"/>
  <c r="S94" i="16"/>
  <c r="R94" i="16"/>
  <c r="Q94" i="16"/>
  <c r="P94" i="16"/>
  <c r="E94" i="16"/>
  <c r="U94" i="16" s="1"/>
  <c r="S93" i="16"/>
  <c r="R93" i="16"/>
  <c r="Q93" i="16"/>
  <c r="P93" i="16"/>
  <c r="E93" i="16"/>
  <c r="U93" i="16" s="1"/>
  <c r="S92" i="16"/>
  <c r="R92" i="16"/>
  <c r="Q92" i="16"/>
  <c r="P92" i="16"/>
  <c r="E92" i="16"/>
  <c r="T92" i="16" s="1"/>
  <c r="S91" i="16"/>
  <c r="R91" i="16"/>
  <c r="Q91" i="16"/>
  <c r="P91" i="16"/>
  <c r="E91" i="16"/>
  <c r="U91" i="16" s="1"/>
  <c r="S90" i="16"/>
  <c r="R90" i="16"/>
  <c r="Q90" i="16"/>
  <c r="P90" i="16"/>
  <c r="E90" i="16"/>
  <c r="U90" i="16" s="1"/>
  <c r="T89" i="16"/>
  <c r="S89" i="16"/>
  <c r="R89" i="16"/>
  <c r="Q89" i="16"/>
  <c r="P89" i="16"/>
  <c r="E89" i="16"/>
  <c r="U89" i="16" s="1"/>
  <c r="U88" i="16"/>
  <c r="T88" i="16"/>
  <c r="S88" i="16"/>
  <c r="S87" i="16" s="1"/>
  <c r="R88" i="16"/>
  <c r="Q88" i="16"/>
  <c r="P88" i="16"/>
  <c r="E88" i="16"/>
  <c r="O75" i="16"/>
  <c r="N75" i="16"/>
  <c r="M75" i="16"/>
  <c r="L75" i="16"/>
  <c r="K75" i="16"/>
  <c r="J75" i="16"/>
  <c r="I75" i="16"/>
  <c r="H75" i="16"/>
  <c r="G75" i="16"/>
  <c r="F75" i="16"/>
  <c r="C75" i="16"/>
  <c r="B75" i="16"/>
  <c r="S74" i="16"/>
  <c r="O74" i="16"/>
  <c r="N74" i="16"/>
  <c r="M74" i="16"/>
  <c r="L74" i="16"/>
  <c r="R74" i="16" s="1"/>
  <c r="K74" i="16"/>
  <c r="J74" i="16"/>
  <c r="I74" i="16"/>
  <c r="Q74" i="16" s="1"/>
  <c r="H74" i="16"/>
  <c r="P74" i="16" s="1"/>
  <c r="G74" i="16"/>
  <c r="F74" i="16"/>
  <c r="C74" i="16"/>
  <c r="B74" i="16"/>
  <c r="E74" i="16" s="1"/>
  <c r="R73" i="16"/>
  <c r="O73" i="16"/>
  <c r="N73" i="16"/>
  <c r="M73" i="16"/>
  <c r="S73" i="16" s="1"/>
  <c r="L73" i="16"/>
  <c r="K73" i="16"/>
  <c r="J73" i="16"/>
  <c r="I73" i="16"/>
  <c r="Q73" i="16" s="1"/>
  <c r="H73" i="16"/>
  <c r="P73" i="16" s="1"/>
  <c r="G73" i="16"/>
  <c r="F73" i="16"/>
  <c r="C73" i="16"/>
  <c r="E73" i="16" s="1"/>
  <c r="B73" i="16"/>
  <c r="S72" i="16"/>
  <c r="R72" i="16"/>
  <c r="Q72" i="16"/>
  <c r="P72" i="16"/>
  <c r="E72" i="16"/>
  <c r="U72" i="16" s="1"/>
  <c r="T71" i="16"/>
  <c r="S71" i="16"/>
  <c r="R71" i="16"/>
  <c r="Q71" i="16"/>
  <c r="P71" i="16"/>
  <c r="E71" i="16"/>
  <c r="U71" i="16" s="1"/>
  <c r="O69" i="16"/>
  <c r="N69" i="16"/>
  <c r="M69" i="16"/>
  <c r="L69" i="16"/>
  <c r="K69" i="16"/>
  <c r="J69" i="16"/>
  <c r="I69" i="16"/>
  <c r="H69" i="16"/>
  <c r="G69" i="16"/>
  <c r="F69" i="16"/>
  <c r="C69" i="16"/>
  <c r="B69" i="16"/>
  <c r="O68" i="16"/>
  <c r="N68" i="16"/>
  <c r="M68" i="16"/>
  <c r="S68" i="16" s="1"/>
  <c r="L68" i="16"/>
  <c r="R68" i="16" s="1"/>
  <c r="K68" i="16"/>
  <c r="J68" i="16"/>
  <c r="I68" i="16"/>
  <c r="H68" i="16"/>
  <c r="G68" i="16"/>
  <c r="F68" i="16"/>
  <c r="C68" i="16"/>
  <c r="E68" i="16" s="1"/>
  <c r="B68" i="16"/>
  <c r="S67" i="16"/>
  <c r="R67" i="16"/>
  <c r="Q67" i="16"/>
  <c r="P67" i="16"/>
  <c r="E67" i="16"/>
  <c r="U67" i="16" s="1"/>
  <c r="T66" i="16"/>
  <c r="S66" i="16"/>
  <c r="R66" i="16"/>
  <c r="Q66" i="16"/>
  <c r="P66" i="16"/>
  <c r="E66" i="16"/>
  <c r="U66" i="16" s="1"/>
  <c r="U65" i="16"/>
  <c r="T65" i="16"/>
  <c r="S65" i="16"/>
  <c r="R65" i="16"/>
  <c r="Q65" i="16"/>
  <c r="P65" i="16"/>
  <c r="E65" i="16"/>
  <c r="T64" i="16"/>
  <c r="S64" i="16"/>
  <c r="R64" i="16"/>
  <c r="Q64" i="16"/>
  <c r="P64" i="16"/>
  <c r="E64" i="16"/>
  <c r="U64" i="16" s="1"/>
  <c r="S63" i="16"/>
  <c r="R63" i="16"/>
  <c r="Q63" i="16"/>
  <c r="P63" i="16"/>
  <c r="E63" i="16"/>
  <c r="T63" i="16" s="1"/>
  <c r="O61" i="16"/>
  <c r="N61" i="16"/>
  <c r="M61" i="16"/>
  <c r="S61" i="16" s="1"/>
  <c r="L61" i="16"/>
  <c r="R61" i="16" s="1"/>
  <c r="K61" i="16"/>
  <c r="J61" i="16"/>
  <c r="I61" i="16"/>
  <c r="H61" i="16"/>
  <c r="C61" i="16"/>
  <c r="B61" i="16"/>
  <c r="S60" i="16"/>
  <c r="R60" i="16"/>
  <c r="Q60" i="16"/>
  <c r="P60" i="16"/>
  <c r="E60" i="16"/>
  <c r="T60" i="16" s="1"/>
  <c r="S59" i="16"/>
  <c r="R59" i="16"/>
  <c r="Q59" i="16"/>
  <c r="P59" i="16"/>
  <c r="E59" i="16"/>
  <c r="U59" i="16" s="1"/>
  <c r="S58" i="16"/>
  <c r="R58" i="16"/>
  <c r="Q58" i="16"/>
  <c r="P58" i="16"/>
  <c r="E58" i="16"/>
  <c r="U58" i="16" s="1"/>
  <c r="S57" i="16"/>
  <c r="R57" i="16"/>
  <c r="Q57" i="16"/>
  <c r="P57" i="16"/>
  <c r="E57" i="16"/>
  <c r="U57" i="16" s="1"/>
  <c r="S55" i="16"/>
  <c r="O55" i="16"/>
  <c r="N55" i="16"/>
  <c r="M55" i="16"/>
  <c r="L55" i="16"/>
  <c r="K55" i="16"/>
  <c r="J55" i="16"/>
  <c r="I55" i="16"/>
  <c r="Q55" i="16" s="1"/>
  <c r="H55" i="16"/>
  <c r="P55" i="16" s="1"/>
  <c r="G55" i="16"/>
  <c r="F55" i="16"/>
  <c r="C55" i="16"/>
  <c r="B55" i="16"/>
  <c r="T54" i="16"/>
  <c r="S54" i="16"/>
  <c r="R54" i="16"/>
  <c r="Q54" i="16"/>
  <c r="P54" i="16"/>
  <c r="E54" i="16"/>
  <c r="U54" i="16" s="1"/>
  <c r="U53" i="16"/>
  <c r="T53" i="16"/>
  <c r="S53" i="16"/>
  <c r="R53" i="16"/>
  <c r="Q53" i="16"/>
  <c r="P53" i="16"/>
  <c r="E53" i="16"/>
  <c r="S52" i="16"/>
  <c r="R52" i="16"/>
  <c r="Q52" i="16"/>
  <c r="P52" i="16"/>
  <c r="E52" i="16"/>
  <c r="U52" i="16" s="1"/>
  <c r="S51" i="16"/>
  <c r="R51" i="16"/>
  <c r="Q51" i="16"/>
  <c r="P51" i="16"/>
  <c r="E51" i="16"/>
  <c r="U51" i="16" s="1"/>
  <c r="S50" i="16"/>
  <c r="R50" i="16"/>
  <c r="Q50" i="16"/>
  <c r="P50" i="16"/>
  <c r="E50" i="16"/>
  <c r="U50" i="16" s="1"/>
  <c r="S49" i="16"/>
  <c r="R49" i="16"/>
  <c r="Q49" i="16"/>
  <c r="P49" i="16"/>
  <c r="E49" i="16"/>
  <c r="T49" i="16" s="1"/>
  <c r="S48" i="16"/>
  <c r="R48" i="16"/>
  <c r="Q48" i="16"/>
  <c r="P48" i="16"/>
  <c r="E48" i="16"/>
  <c r="U48" i="16" s="1"/>
  <c r="S47" i="16"/>
  <c r="R47" i="16"/>
  <c r="Q47" i="16"/>
  <c r="P47" i="16"/>
  <c r="E47" i="16"/>
  <c r="U47" i="16" s="1"/>
  <c r="T46" i="16"/>
  <c r="S46" i="16"/>
  <c r="R46" i="16"/>
  <c r="Q46" i="16"/>
  <c r="P46" i="16"/>
  <c r="E46" i="16"/>
  <c r="U46" i="16" s="1"/>
  <c r="U45" i="16"/>
  <c r="T45" i="16"/>
  <c r="S45" i="16"/>
  <c r="R45" i="16"/>
  <c r="Q45" i="16"/>
  <c r="P45" i="16"/>
  <c r="E45" i="16"/>
  <c r="U44" i="16"/>
  <c r="S44" i="16"/>
  <c r="R44" i="16"/>
  <c r="Q44" i="16"/>
  <c r="P44" i="16"/>
  <c r="E44" i="16"/>
  <c r="T44" i="16" s="1"/>
  <c r="R42" i="16"/>
  <c r="O42" i="16"/>
  <c r="N42" i="16"/>
  <c r="M42" i="16"/>
  <c r="L42" i="16"/>
  <c r="K42" i="16"/>
  <c r="J42" i="16"/>
  <c r="I42" i="16"/>
  <c r="H42" i="16"/>
  <c r="P42" i="16" s="1"/>
  <c r="G42" i="16"/>
  <c r="F42" i="16"/>
  <c r="E42" i="16"/>
  <c r="C42" i="16"/>
  <c r="B42" i="16"/>
  <c r="U41" i="16"/>
  <c r="T41" i="16"/>
  <c r="S41" i="16"/>
  <c r="R41" i="16"/>
  <c r="Q41" i="16"/>
  <c r="P41" i="16"/>
  <c r="E41" i="16"/>
  <c r="T40" i="16"/>
  <c r="S40" i="16"/>
  <c r="R40" i="16"/>
  <c r="Q40" i="16"/>
  <c r="P40" i="16"/>
  <c r="E40" i="16"/>
  <c r="U40" i="16" s="1"/>
  <c r="S39" i="16"/>
  <c r="R39" i="16"/>
  <c r="Q39" i="16"/>
  <c r="P39" i="16"/>
  <c r="E39" i="16"/>
  <c r="U39" i="16" s="1"/>
  <c r="S38" i="16"/>
  <c r="R38" i="16"/>
  <c r="Q38" i="16"/>
  <c r="P38" i="16"/>
  <c r="E38" i="16"/>
  <c r="T38" i="16" s="1"/>
  <c r="S37" i="16"/>
  <c r="R37" i="16"/>
  <c r="Q37" i="16"/>
  <c r="P37" i="16"/>
  <c r="E37" i="16"/>
  <c r="U37" i="16" s="1"/>
  <c r="S35" i="16"/>
  <c r="O35" i="16"/>
  <c r="N35" i="16"/>
  <c r="M35" i="16"/>
  <c r="L35" i="16"/>
  <c r="R35" i="16" s="1"/>
  <c r="K35" i="16"/>
  <c r="J35" i="16"/>
  <c r="I35" i="16"/>
  <c r="Q35" i="16" s="1"/>
  <c r="H35" i="16"/>
  <c r="P35" i="16" s="1"/>
  <c r="G35" i="16"/>
  <c r="F35" i="16"/>
  <c r="C35" i="16"/>
  <c r="B35" i="16"/>
  <c r="E35" i="16" s="1"/>
  <c r="S34" i="16"/>
  <c r="R34" i="16"/>
  <c r="Q34" i="16"/>
  <c r="P34" i="16"/>
  <c r="E34" i="16"/>
  <c r="U34" i="16" s="1"/>
  <c r="O32" i="16"/>
  <c r="N32" i="16"/>
  <c r="M32" i="16"/>
  <c r="S32" i="16" s="1"/>
  <c r="L32" i="16"/>
  <c r="R32" i="16" s="1"/>
  <c r="K32" i="16"/>
  <c r="J32" i="16"/>
  <c r="I32" i="16"/>
  <c r="H32" i="16"/>
  <c r="G32" i="16"/>
  <c r="F32" i="16"/>
  <c r="C32" i="16"/>
  <c r="B32" i="16"/>
  <c r="E32" i="16" s="1"/>
  <c r="S31" i="16"/>
  <c r="R31" i="16"/>
  <c r="Q31" i="16"/>
  <c r="P31" i="16"/>
  <c r="E31" i="16"/>
  <c r="U31" i="16" s="1"/>
  <c r="U30" i="16"/>
  <c r="S30" i="16"/>
  <c r="R30" i="16"/>
  <c r="Q30" i="16"/>
  <c r="P30" i="16"/>
  <c r="E30" i="16"/>
  <c r="T30" i="16" s="1"/>
  <c r="S29" i="16"/>
  <c r="R29" i="16"/>
  <c r="Q29" i="16"/>
  <c r="P29" i="16"/>
  <c r="E29" i="16"/>
  <c r="U29" i="16" s="1"/>
  <c r="S28" i="16"/>
  <c r="R28" i="16"/>
  <c r="Q28" i="16"/>
  <c r="P28" i="16"/>
  <c r="E28" i="16"/>
  <c r="U28" i="16" s="1"/>
  <c r="S26" i="16"/>
  <c r="O26" i="16"/>
  <c r="N26" i="16"/>
  <c r="M26" i="16"/>
  <c r="L26" i="16"/>
  <c r="R26" i="16" s="1"/>
  <c r="K26" i="16"/>
  <c r="J26" i="16"/>
  <c r="I26" i="16"/>
  <c r="Q26" i="16" s="1"/>
  <c r="H26" i="16"/>
  <c r="G26" i="16"/>
  <c r="F26" i="16"/>
  <c r="C26" i="16"/>
  <c r="B26" i="16"/>
  <c r="E26" i="16" s="1"/>
  <c r="U25" i="16"/>
  <c r="T25" i="16"/>
  <c r="S25" i="16"/>
  <c r="R25" i="16"/>
  <c r="Q25" i="16"/>
  <c r="P25" i="16"/>
  <c r="E25" i="16"/>
  <c r="U24" i="16"/>
  <c r="T24" i="16"/>
  <c r="S24" i="16"/>
  <c r="R24" i="16"/>
  <c r="Q24" i="16"/>
  <c r="P24" i="16"/>
  <c r="E24" i="16"/>
  <c r="T23" i="16"/>
  <c r="S23" i="16"/>
  <c r="R23" i="16"/>
  <c r="Q23" i="16"/>
  <c r="P23" i="16"/>
  <c r="E23" i="16"/>
  <c r="U23" i="16" s="1"/>
  <c r="S22" i="16"/>
  <c r="R22" i="16"/>
  <c r="Q22" i="16"/>
  <c r="P22" i="16"/>
  <c r="E22" i="16"/>
  <c r="U22" i="16" s="1"/>
  <c r="S21" i="16"/>
  <c r="R21" i="16"/>
  <c r="Q21" i="16"/>
  <c r="P21" i="16"/>
  <c r="E21" i="16"/>
  <c r="T21" i="16" s="1"/>
  <c r="S20" i="16"/>
  <c r="R20" i="16"/>
  <c r="Q20" i="16"/>
  <c r="P20" i="16"/>
  <c r="E20" i="16"/>
  <c r="U20" i="16" s="1"/>
  <c r="U19" i="16"/>
  <c r="S19" i="16"/>
  <c r="R19" i="16"/>
  <c r="Q19" i="16"/>
  <c r="P19" i="16"/>
  <c r="E19" i="16"/>
  <c r="T19" i="16" s="1"/>
  <c r="R17" i="16"/>
  <c r="O17" i="16"/>
  <c r="N17" i="16"/>
  <c r="M17" i="16"/>
  <c r="S17" i="16" s="1"/>
  <c r="L17" i="16"/>
  <c r="K17" i="16"/>
  <c r="J17" i="16"/>
  <c r="I17" i="16"/>
  <c r="Q17" i="16" s="1"/>
  <c r="H17" i="16"/>
  <c r="P17" i="16" s="1"/>
  <c r="G17" i="16"/>
  <c r="F17" i="16"/>
  <c r="C17" i="16"/>
  <c r="E17" i="16" s="1"/>
  <c r="B17" i="16"/>
  <c r="U16" i="16"/>
  <c r="S16" i="16"/>
  <c r="R16" i="16"/>
  <c r="Q16" i="16"/>
  <c r="P16" i="16"/>
  <c r="E16" i="16"/>
  <c r="T16" i="16" s="1"/>
  <c r="T15" i="16"/>
  <c r="S15" i="16"/>
  <c r="R15" i="16"/>
  <c r="Q15" i="16"/>
  <c r="P15" i="16"/>
  <c r="E15" i="16"/>
  <c r="U15" i="16" s="1"/>
  <c r="U14" i="16"/>
  <c r="T14" i="16"/>
  <c r="S14" i="16"/>
  <c r="R14" i="16"/>
  <c r="Q14" i="16"/>
  <c r="P14" i="16"/>
  <c r="E14" i="16"/>
  <c r="U13" i="16"/>
  <c r="T13" i="16"/>
  <c r="S13" i="16"/>
  <c r="R13" i="16"/>
  <c r="Q13" i="16"/>
  <c r="P13" i="16"/>
  <c r="E13" i="16"/>
  <c r="T12" i="16"/>
  <c r="S12" i="16"/>
  <c r="R12" i="16"/>
  <c r="Q12" i="16"/>
  <c r="P12" i="16"/>
  <c r="E12" i="16"/>
  <c r="U12" i="16" s="1"/>
  <c r="S11" i="16"/>
  <c r="R11" i="16"/>
  <c r="Q11" i="16"/>
  <c r="P11" i="16"/>
  <c r="E11" i="16"/>
  <c r="U11" i="16" s="1"/>
  <c r="S10" i="16"/>
  <c r="R10" i="16"/>
  <c r="Q10" i="16"/>
  <c r="P10" i="16"/>
  <c r="E10" i="16"/>
  <c r="T10" i="16" s="1"/>
  <c r="S9" i="16"/>
  <c r="R9" i="16"/>
  <c r="Q9" i="16"/>
  <c r="P9" i="16"/>
  <c r="E9" i="16"/>
  <c r="U9" i="16" s="1"/>
  <c r="U96" i="15"/>
  <c r="S96" i="15"/>
  <c r="R96" i="15"/>
  <c r="Q96" i="15"/>
  <c r="P96" i="15"/>
  <c r="E96" i="15"/>
  <c r="T96" i="15" s="1"/>
  <c r="T95" i="15"/>
  <c r="S95" i="15"/>
  <c r="R95" i="15"/>
  <c r="Q95" i="15"/>
  <c r="P95" i="15"/>
  <c r="E95" i="15"/>
  <c r="U95" i="15" s="1"/>
  <c r="U94" i="15"/>
  <c r="T94" i="15"/>
  <c r="S94" i="15"/>
  <c r="R94" i="15"/>
  <c r="Q94" i="15"/>
  <c r="P94" i="15"/>
  <c r="E94" i="15"/>
  <c r="U93" i="15"/>
  <c r="T93" i="15"/>
  <c r="S93" i="15"/>
  <c r="R93" i="15"/>
  <c r="Q93" i="15"/>
  <c r="P93" i="15"/>
  <c r="E93" i="15"/>
  <c r="T92" i="15"/>
  <c r="S92" i="15"/>
  <c r="R92" i="15"/>
  <c r="Q92" i="15"/>
  <c r="P92" i="15"/>
  <c r="E92" i="15"/>
  <c r="U92" i="15" s="1"/>
  <c r="S91" i="15"/>
  <c r="R91" i="15"/>
  <c r="Q91" i="15"/>
  <c r="P91" i="15"/>
  <c r="E91" i="15"/>
  <c r="U91" i="15" s="1"/>
  <c r="S90" i="15"/>
  <c r="R90" i="15"/>
  <c r="Q90" i="15"/>
  <c r="P90" i="15"/>
  <c r="E90" i="15"/>
  <c r="T90" i="15" s="1"/>
  <c r="S89" i="15"/>
  <c r="R89" i="15"/>
  <c r="Q89" i="15"/>
  <c r="P89" i="15"/>
  <c r="E89" i="15"/>
  <c r="U89" i="15" s="1"/>
  <c r="U88" i="15"/>
  <c r="S88" i="15"/>
  <c r="R88" i="15"/>
  <c r="Q88" i="15"/>
  <c r="P88" i="15"/>
  <c r="E88" i="15"/>
  <c r="T88" i="15" s="1"/>
  <c r="V75" i="15"/>
  <c r="O75" i="15"/>
  <c r="N75" i="15"/>
  <c r="M75" i="15"/>
  <c r="S75" i="15" s="1"/>
  <c r="L75" i="15"/>
  <c r="K75" i="15"/>
  <c r="J75" i="15"/>
  <c r="I75" i="15"/>
  <c r="H75" i="15"/>
  <c r="G75" i="15"/>
  <c r="F75" i="15"/>
  <c r="C75" i="15"/>
  <c r="B75" i="15"/>
  <c r="V74" i="15"/>
  <c r="O74" i="15"/>
  <c r="N74" i="15"/>
  <c r="R74" i="15" s="1"/>
  <c r="M74" i="15"/>
  <c r="S74" i="15" s="1"/>
  <c r="L74" i="15"/>
  <c r="K74" i="15"/>
  <c r="J74" i="15"/>
  <c r="I74" i="15"/>
  <c r="Q74" i="15" s="1"/>
  <c r="H74" i="15"/>
  <c r="P74" i="15" s="1"/>
  <c r="G74" i="15"/>
  <c r="F74" i="15"/>
  <c r="E74" i="15"/>
  <c r="C74" i="15"/>
  <c r="B74" i="15"/>
  <c r="V73" i="15"/>
  <c r="R73" i="15"/>
  <c r="O73" i="15"/>
  <c r="N73" i="15"/>
  <c r="M73" i="15"/>
  <c r="S73" i="15" s="1"/>
  <c r="L73" i="15"/>
  <c r="K73" i="15"/>
  <c r="J73" i="15"/>
  <c r="I73" i="15"/>
  <c r="Q73" i="15" s="1"/>
  <c r="H73" i="15"/>
  <c r="P73" i="15" s="1"/>
  <c r="G73" i="15"/>
  <c r="F73" i="15"/>
  <c r="E73" i="15"/>
  <c r="C73" i="15"/>
  <c r="B73" i="15"/>
  <c r="U72" i="15"/>
  <c r="T72" i="15"/>
  <c r="S72" i="15"/>
  <c r="R72" i="15"/>
  <c r="Q72" i="15"/>
  <c r="P72" i="15"/>
  <c r="E72" i="15"/>
  <c r="T71" i="15"/>
  <c r="S71" i="15"/>
  <c r="R71" i="15"/>
  <c r="Q71" i="15"/>
  <c r="P71" i="15"/>
  <c r="E71" i="15"/>
  <c r="O69" i="15"/>
  <c r="N69" i="15"/>
  <c r="M69" i="15"/>
  <c r="L69" i="15"/>
  <c r="K69" i="15"/>
  <c r="J69" i="15"/>
  <c r="I69" i="15"/>
  <c r="H69" i="15"/>
  <c r="G69" i="15"/>
  <c r="F69" i="15"/>
  <c r="C69" i="15"/>
  <c r="B69" i="15"/>
  <c r="E69" i="15" s="1"/>
  <c r="O68" i="15"/>
  <c r="N68" i="15"/>
  <c r="M68" i="15"/>
  <c r="S68" i="15" s="1"/>
  <c r="L68" i="15"/>
  <c r="R68" i="15" s="1"/>
  <c r="K68" i="15"/>
  <c r="J68" i="15"/>
  <c r="I68" i="15"/>
  <c r="H68" i="15"/>
  <c r="G68" i="15"/>
  <c r="F68" i="15"/>
  <c r="C68" i="15"/>
  <c r="B68" i="15"/>
  <c r="E68" i="15" s="1"/>
  <c r="U67" i="15"/>
  <c r="T67" i="15"/>
  <c r="S67" i="15"/>
  <c r="R67" i="15"/>
  <c r="Q67" i="15"/>
  <c r="P67" i="15"/>
  <c r="E67" i="15"/>
  <c r="T66" i="15"/>
  <c r="S66" i="15"/>
  <c r="R66" i="15"/>
  <c r="Q66" i="15"/>
  <c r="P66" i="15"/>
  <c r="E66" i="15"/>
  <c r="U66" i="15" s="1"/>
  <c r="S65" i="15"/>
  <c r="R65" i="15"/>
  <c r="Q65" i="15"/>
  <c r="P65" i="15"/>
  <c r="E65" i="15"/>
  <c r="U65" i="15" s="1"/>
  <c r="S64" i="15"/>
  <c r="R64" i="15"/>
  <c r="Q64" i="15"/>
  <c r="P64" i="15"/>
  <c r="E64" i="15"/>
  <c r="T64" i="15" s="1"/>
  <c r="S63" i="15"/>
  <c r="R63" i="15"/>
  <c r="Q63" i="15"/>
  <c r="P63" i="15"/>
  <c r="E63" i="15"/>
  <c r="U63" i="15" s="1"/>
  <c r="O61" i="15"/>
  <c r="N61" i="15"/>
  <c r="M61" i="15"/>
  <c r="S61" i="15" s="1"/>
  <c r="L61" i="15"/>
  <c r="R61" i="15" s="1"/>
  <c r="K61" i="15"/>
  <c r="J61" i="15"/>
  <c r="I61" i="15"/>
  <c r="H61" i="15"/>
  <c r="C61" i="15"/>
  <c r="B61" i="15"/>
  <c r="E61" i="15" s="1"/>
  <c r="S60" i="15"/>
  <c r="R60" i="15"/>
  <c r="Q60" i="15"/>
  <c r="P60" i="15"/>
  <c r="E60" i="15"/>
  <c r="U60" i="15" s="1"/>
  <c r="U59" i="15"/>
  <c r="T59" i="15"/>
  <c r="S59" i="15"/>
  <c r="R59" i="15"/>
  <c r="Q59" i="15"/>
  <c r="P59" i="15"/>
  <c r="E59" i="15"/>
  <c r="U58" i="15"/>
  <c r="T58" i="15"/>
  <c r="S58" i="15"/>
  <c r="R58" i="15"/>
  <c r="Q58" i="15"/>
  <c r="P58" i="15"/>
  <c r="E58" i="15"/>
  <c r="S57" i="15"/>
  <c r="R57" i="15"/>
  <c r="Q57" i="15"/>
  <c r="P57" i="15"/>
  <c r="E57" i="15"/>
  <c r="U57" i="15" s="1"/>
  <c r="O55" i="15"/>
  <c r="N55" i="15"/>
  <c r="M55" i="15"/>
  <c r="S55" i="15" s="1"/>
  <c r="L55" i="15"/>
  <c r="K55" i="15"/>
  <c r="J55" i="15"/>
  <c r="I55" i="15"/>
  <c r="H55" i="15"/>
  <c r="G55" i="15"/>
  <c r="F55" i="15"/>
  <c r="C55" i="15"/>
  <c r="E55" i="15" s="1"/>
  <c r="B55" i="15"/>
  <c r="T54" i="15"/>
  <c r="S54" i="15"/>
  <c r="R54" i="15"/>
  <c r="Q54" i="15"/>
  <c r="P54" i="15"/>
  <c r="E54" i="15"/>
  <c r="U54" i="15" s="1"/>
  <c r="S53" i="15"/>
  <c r="R53" i="15"/>
  <c r="Q53" i="15"/>
  <c r="P53" i="15"/>
  <c r="E53" i="15"/>
  <c r="U53" i="15" s="1"/>
  <c r="S52" i="15"/>
  <c r="R52" i="15"/>
  <c r="Q52" i="15"/>
  <c r="P52" i="15"/>
  <c r="E52" i="15"/>
  <c r="T52" i="15" s="1"/>
  <c r="S51" i="15"/>
  <c r="R51" i="15"/>
  <c r="Q51" i="15"/>
  <c r="P51" i="15"/>
  <c r="E51" i="15"/>
  <c r="U51" i="15" s="1"/>
  <c r="S50" i="15"/>
  <c r="R50" i="15"/>
  <c r="Q50" i="15"/>
  <c r="P50" i="15"/>
  <c r="E50" i="15"/>
  <c r="T50" i="15" s="1"/>
  <c r="T49" i="15"/>
  <c r="S49" i="15"/>
  <c r="R49" i="15"/>
  <c r="Q49" i="15"/>
  <c r="P49" i="15"/>
  <c r="E49" i="15"/>
  <c r="U49" i="15" s="1"/>
  <c r="U48" i="15"/>
  <c r="T48" i="15"/>
  <c r="S48" i="15"/>
  <c r="R48" i="15"/>
  <c r="Q48" i="15"/>
  <c r="P48" i="15"/>
  <c r="E48" i="15"/>
  <c r="S47" i="15"/>
  <c r="R47" i="15"/>
  <c r="Q47" i="15"/>
  <c r="P47" i="15"/>
  <c r="E47" i="15"/>
  <c r="U47" i="15" s="1"/>
  <c r="T46" i="15"/>
  <c r="S46" i="15"/>
  <c r="R46" i="15"/>
  <c r="Q46" i="15"/>
  <c r="P46" i="15"/>
  <c r="E46" i="15"/>
  <c r="U46" i="15" s="1"/>
  <c r="S45" i="15"/>
  <c r="R45" i="15"/>
  <c r="Q45" i="15"/>
  <c r="P45" i="15"/>
  <c r="E45" i="15"/>
  <c r="S44" i="15"/>
  <c r="R44" i="15"/>
  <c r="Q44" i="15"/>
  <c r="P44" i="15"/>
  <c r="E44" i="15"/>
  <c r="T44" i="15" s="1"/>
  <c r="O42" i="15"/>
  <c r="N42" i="15"/>
  <c r="M42" i="15"/>
  <c r="S42" i="15" s="1"/>
  <c r="L42" i="15"/>
  <c r="R42" i="15" s="1"/>
  <c r="K42" i="15"/>
  <c r="J42" i="15"/>
  <c r="I42" i="15"/>
  <c r="H42" i="15"/>
  <c r="G42" i="15"/>
  <c r="F42" i="15"/>
  <c r="C42" i="15"/>
  <c r="B42" i="15"/>
  <c r="S41" i="15"/>
  <c r="R41" i="15"/>
  <c r="Q41" i="15"/>
  <c r="P41" i="15"/>
  <c r="E41" i="15"/>
  <c r="T41" i="15" s="1"/>
  <c r="S40" i="15"/>
  <c r="R40" i="15"/>
  <c r="Q40" i="15"/>
  <c r="P40" i="15"/>
  <c r="E40" i="15"/>
  <c r="U40" i="15" s="1"/>
  <c r="S39" i="15"/>
  <c r="R39" i="15"/>
  <c r="Q39" i="15"/>
  <c r="P39" i="15"/>
  <c r="E39" i="15"/>
  <c r="T39" i="15" s="1"/>
  <c r="T38" i="15"/>
  <c r="S38" i="15"/>
  <c r="R38" i="15"/>
  <c r="Q38" i="15"/>
  <c r="P38" i="15"/>
  <c r="E38" i="15"/>
  <c r="U38" i="15" s="1"/>
  <c r="U37" i="15"/>
  <c r="T37" i="15"/>
  <c r="S37" i="15"/>
  <c r="R37" i="15"/>
  <c r="Q37" i="15"/>
  <c r="P37" i="15"/>
  <c r="E37" i="15"/>
  <c r="S35" i="15"/>
  <c r="R35" i="15"/>
  <c r="O35" i="15"/>
  <c r="N35" i="15"/>
  <c r="M35" i="15"/>
  <c r="L35" i="15"/>
  <c r="K35" i="15"/>
  <c r="J35" i="15"/>
  <c r="I35" i="15"/>
  <c r="Q35" i="15" s="1"/>
  <c r="H35" i="15"/>
  <c r="P35" i="15" s="1"/>
  <c r="G35" i="15"/>
  <c r="F35" i="15"/>
  <c r="C35" i="15"/>
  <c r="B35" i="15"/>
  <c r="E35" i="15" s="1"/>
  <c r="U34" i="15"/>
  <c r="T34" i="15"/>
  <c r="S34" i="15"/>
  <c r="R34" i="15"/>
  <c r="Q34" i="15"/>
  <c r="P34" i="15"/>
  <c r="E34" i="15"/>
  <c r="O32" i="15"/>
  <c r="N32" i="15"/>
  <c r="M32" i="15"/>
  <c r="S32" i="15" s="1"/>
  <c r="L32" i="15"/>
  <c r="R32" i="15" s="1"/>
  <c r="K32" i="15"/>
  <c r="J32" i="15"/>
  <c r="I32" i="15"/>
  <c r="H32" i="15"/>
  <c r="G32" i="15"/>
  <c r="F32" i="15"/>
  <c r="C32" i="15"/>
  <c r="B32" i="15"/>
  <c r="E32" i="15" s="1"/>
  <c r="U31" i="15"/>
  <c r="T31" i="15"/>
  <c r="S31" i="15"/>
  <c r="R31" i="15"/>
  <c r="Q31" i="15"/>
  <c r="P31" i="15"/>
  <c r="E31" i="15"/>
  <c r="U30" i="15"/>
  <c r="T30" i="15"/>
  <c r="S30" i="15"/>
  <c r="R30" i="15"/>
  <c r="Q30" i="15"/>
  <c r="P30" i="15"/>
  <c r="E30" i="15"/>
  <c r="T29" i="15"/>
  <c r="S29" i="15"/>
  <c r="R29" i="15"/>
  <c r="Q29" i="15"/>
  <c r="P29" i="15"/>
  <c r="E29" i="15"/>
  <c r="U29" i="15" s="1"/>
  <c r="S28" i="15"/>
  <c r="R28" i="15"/>
  <c r="Q28" i="15"/>
  <c r="P28" i="15"/>
  <c r="E28" i="15"/>
  <c r="U28" i="15" s="1"/>
  <c r="O26" i="15"/>
  <c r="N26" i="15"/>
  <c r="M26" i="15"/>
  <c r="S26" i="15" s="1"/>
  <c r="L26" i="15"/>
  <c r="R26" i="15" s="1"/>
  <c r="K26" i="15"/>
  <c r="J26" i="15"/>
  <c r="I26" i="15"/>
  <c r="H26" i="15"/>
  <c r="P26" i="15" s="1"/>
  <c r="G26" i="15"/>
  <c r="F26" i="15"/>
  <c r="C26" i="15"/>
  <c r="B26" i="15"/>
  <c r="E26" i="15" s="1"/>
  <c r="S25" i="15"/>
  <c r="R25" i="15"/>
  <c r="Q25" i="15"/>
  <c r="P25" i="15"/>
  <c r="E25" i="15"/>
  <c r="U25" i="15" s="1"/>
  <c r="S24" i="15"/>
  <c r="R24" i="15"/>
  <c r="Q24" i="15"/>
  <c r="P24" i="15"/>
  <c r="E24" i="15"/>
  <c r="S23" i="15"/>
  <c r="R23" i="15"/>
  <c r="Q23" i="15"/>
  <c r="P23" i="15"/>
  <c r="E23" i="15"/>
  <c r="U23" i="15" s="1"/>
  <c r="U22" i="15"/>
  <c r="S22" i="15"/>
  <c r="R22" i="15"/>
  <c r="Q22" i="15"/>
  <c r="P22" i="15"/>
  <c r="E22" i="15"/>
  <c r="T22" i="15" s="1"/>
  <c r="T21" i="15"/>
  <c r="S21" i="15"/>
  <c r="R21" i="15"/>
  <c r="Q21" i="15"/>
  <c r="P21" i="15"/>
  <c r="E21" i="15"/>
  <c r="U21" i="15" s="1"/>
  <c r="U20" i="15"/>
  <c r="T20" i="15"/>
  <c r="S20" i="15"/>
  <c r="R20" i="15"/>
  <c r="Q20" i="15"/>
  <c r="P20" i="15"/>
  <c r="E20" i="15"/>
  <c r="U19" i="15"/>
  <c r="T19" i="15"/>
  <c r="S19" i="15"/>
  <c r="R19" i="15"/>
  <c r="Q19" i="15"/>
  <c r="P19" i="15"/>
  <c r="E19" i="15"/>
  <c r="R17" i="15"/>
  <c r="O17" i="15"/>
  <c r="N17" i="15"/>
  <c r="M17" i="15"/>
  <c r="S17" i="15" s="1"/>
  <c r="L17" i="15"/>
  <c r="K17" i="15"/>
  <c r="J17" i="15"/>
  <c r="I17" i="15"/>
  <c r="H17" i="15"/>
  <c r="P17" i="15" s="1"/>
  <c r="G17" i="15"/>
  <c r="F17" i="15"/>
  <c r="E17" i="15"/>
  <c r="C17" i="15"/>
  <c r="B17" i="15"/>
  <c r="U16" i="15"/>
  <c r="T16" i="15"/>
  <c r="S16" i="15"/>
  <c r="R16" i="15"/>
  <c r="Q16" i="15"/>
  <c r="P16" i="15"/>
  <c r="E16" i="15"/>
  <c r="T15" i="15"/>
  <c r="S15" i="15"/>
  <c r="R15" i="15"/>
  <c r="Q15" i="15"/>
  <c r="P15" i="15"/>
  <c r="E15" i="15"/>
  <c r="U15" i="15" s="1"/>
  <c r="S14" i="15"/>
  <c r="R14" i="15"/>
  <c r="Q14" i="15"/>
  <c r="P14" i="15"/>
  <c r="E14" i="15"/>
  <c r="U14" i="15" s="1"/>
  <c r="S13" i="15"/>
  <c r="R13" i="15"/>
  <c r="Q13" i="15"/>
  <c r="P13" i="15"/>
  <c r="E13" i="15"/>
  <c r="S12" i="15"/>
  <c r="R12" i="15"/>
  <c r="Q12" i="15"/>
  <c r="P12" i="15"/>
  <c r="E12" i="15"/>
  <c r="U12" i="15" s="1"/>
  <c r="U11" i="15"/>
  <c r="S11" i="15"/>
  <c r="R11" i="15"/>
  <c r="Q11" i="15"/>
  <c r="P11" i="15"/>
  <c r="E11" i="15"/>
  <c r="T11" i="15" s="1"/>
  <c r="T10" i="15"/>
  <c r="S10" i="15"/>
  <c r="R10" i="15"/>
  <c r="Q10" i="15"/>
  <c r="P10" i="15"/>
  <c r="E10" i="15"/>
  <c r="U10" i="15" s="1"/>
  <c r="U9" i="15"/>
  <c r="T9" i="15"/>
  <c r="S9" i="15"/>
  <c r="R9" i="15"/>
  <c r="Q9" i="15"/>
  <c r="P9" i="15"/>
  <c r="E9" i="15"/>
  <c r="U96" i="14"/>
  <c r="T96" i="14"/>
  <c r="S96" i="14"/>
  <c r="R96" i="14"/>
  <c r="Q96" i="14"/>
  <c r="P96" i="14"/>
  <c r="E96" i="14"/>
  <c r="T95" i="14"/>
  <c r="S95" i="14"/>
  <c r="R95" i="14"/>
  <c r="Q95" i="14"/>
  <c r="P95" i="14"/>
  <c r="E95" i="14"/>
  <c r="U95" i="14" s="1"/>
  <c r="S94" i="14"/>
  <c r="R94" i="14"/>
  <c r="Q94" i="14"/>
  <c r="P94" i="14"/>
  <c r="E94" i="14"/>
  <c r="U94" i="14" s="1"/>
  <c r="S93" i="14"/>
  <c r="R93" i="14"/>
  <c r="Q93" i="14"/>
  <c r="P93" i="14"/>
  <c r="E93" i="14"/>
  <c r="S92" i="14"/>
  <c r="R92" i="14"/>
  <c r="Q92" i="14"/>
  <c r="P92" i="14"/>
  <c r="E92" i="14"/>
  <c r="U92" i="14" s="1"/>
  <c r="S91" i="14"/>
  <c r="R91" i="14"/>
  <c r="Q91" i="14"/>
  <c r="P91" i="14"/>
  <c r="E91" i="14"/>
  <c r="T91" i="14" s="1"/>
  <c r="S90" i="14"/>
  <c r="R90" i="14"/>
  <c r="Q90" i="14"/>
  <c r="P90" i="14"/>
  <c r="E90" i="14"/>
  <c r="U90" i="14" s="1"/>
  <c r="U89" i="14"/>
  <c r="T89" i="14"/>
  <c r="S89" i="14"/>
  <c r="R89" i="14"/>
  <c r="Q89" i="14"/>
  <c r="P89" i="14"/>
  <c r="E89" i="14"/>
  <c r="U88" i="14"/>
  <c r="T88" i="14"/>
  <c r="S88" i="14"/>
  <c r="R88" i="14"/>
  <c r="Q88" i="14"/>
  <c r="P88" i="14"/>
  <c r="E88" i="14"/>
  <c r="V75" i="14"/>
  <c r="O75" i="14"/>
  <c r="N75" i="14"/>
  <c r="M75" i="14"/>
  <c r="L75" i="14"/>
  <c r="K75" i="14"/>
  <c r="J75" i="14"/>
  <c r="I75" i="14"/>
  <c r="H75" i="14"/>
  <c r="G75" i="14"/>
  <c r="F75" i="14"/>
  <c r="C75" i="14"/>
  <c r="B75" i="14"/>
  <c r="S74" i="14"/>
  <c r="O74" i="14"/>
  <c r="N74" i="14"/>
  <c r="M74" i="14"/>
  <c r="L74" i="14"/>
  <c r="R74" i="14" s="1"/>
  <c r="K74" i="14"/>
  <c r="J74" i="14"/>
  <c r="I74" i="14"/>
  <c r="Q74" i="14" s="1"/>
  <c r="H74" i="14"/>
  <c r="P74" i="14" s="1"/>
  <c r="G74" i="14"/>
  <c r="F74" i="14"/>
  <c r="C74" i="14"/>
  <c r="B74" i="14"/>
  <c r="E74" i="14" s="1"/>
  <c r="O73" i="14"/>
  <c r="N73" i="14"/>
  <c r="M73" i="14"/>
  <c r="S73" i="14" s="1"/>
  <c r="L73" i="14"/>
  <c r="R73" i="14" s="1"/>
  <c r="K73" i="14"/>
  <c r="J73" i="14"/>
  <c r="I73" i="14"/>
  <c r="H73" i="14"/>
  <c r="G73" i="14"/>
  <c r="F73" i="14"/>
  <c r="E73" i="14"/>
  <c r="C73" i="14"/>
  <c r="B73" i="14"/>
  <c r="S72" i="14"/>
  <c r="R72" i="14"/>
  <c r="Q72" i="14"/>
  <c r="P72" i="14"/>
  <c r="E72" i="14"/>
  <c r="T72" i="14" s="1"/>
  <c r="S71" i="14"/>
  <c r="R71" i="14"/>
  <c r="Q71" i="14"/>
  <c r="P71" i="14"/>
  <c r="E71" i="14"/>
  <c r="U71" i="14" s="1"/>
  <c r="V69" i="14"/>
  <c r="O69" i="14"/>
  <c r="N69" i="14"/>
  <c r="M69" i="14"/>
  <c r="L69" i="14"/>
  <c r="K69" i="14"/>
  <c r="J69" i="14"/>
  <c r="I69" i="14"/>
  <c r="H69" i="14"/>
  <c r="G69" i="14"/>
  <c r="F69" i="14"/>
  <c r="C69" i="14"/>
  <c r="B69" i="14"/>
  <c r="S68" i="14"/>
  <c r="O68" i="14"/>
  <c r="N68" i="14"/>
  <c r="M68" i="14"/>
  <c r="L68" i="14"/>
  <c r="R68" i="14" s="1"/>
  <c r="K68" i="14"/>
  <c r="J68" i="14"/>
  <c r="I68" i="14"/>
  <c r="Q68" i="14" s="1"/>
  <c r="H68" i="14"/>
  <c r="G68" i="14"/>
  <c r="F68" i="14"/>
  <c r="C68" i="14"/>
  <c r="B68" i="14"/>
  <c r="E68" i="14" s="1"/>
  <c r="S67" i="14"/>
  <c r="R67" i="14"/>
  <c r="Q67" i="14"/>
  <c r="P67" i="14"/>
  <c r="E67" i="14"/>
  <c r="S66" i="14"/>
  <c r="R66" i="14"/>
  <c r="Q66" i="14"/>
  <c r="P66" i="14"/>
  <c r="E66" i="14"/>
  <c r="T66" i="14" s="1"/>
  <c r="S65" i="14"/>
  <c r="R65" i="14"/>
  <c r="Q65" i="14"/>
  <c r="P65" i="14"/>
  <c r="E65" i="14"/>
  <c r="T65" i="14" s="1"/>
  <c r="U64" i="14"/>
  <c r="T64" i="14"/>
  <c r="S64" i="14"/>
  <c r="R64" i="14"/>
  <c r="Q64" i="14"/>
  <c r="P64" i="14"/>
  <c r="E64" i="14"/>
  <c r="S63" i="14"/>
  <c r="R63" i="14"/>
  <c r="Q63" i="14"/>
  <c r="P63" i="14"/>
  <c r="E63" i="14"/>
  <c r="U63" i="14" s="1"/>
  <c r="O61" i="14"/>
  <c r="N61" i="14"/>
  <c r="M61" i="14"/>
  <c r="S61" i="14" s="1"/>
  <c r="L61" i="14"/>
  <c r="R61" i="14" s="1"/>
  <c r="K61" i="14"/>
  <c r="J61" i="14"/>
  <c r="I61" i="14"/>
  <c r="H61" i="14"/>
  <c r="C61" i="14"/>
  <c r="B61" i="14"/>
  <c r="E61" i="14" s="1"/>
  <c r="S60" i="14"/>
  <c r="R60" i="14"/>
  <c r="Q60" i="14"/>
  <c r="P60" i="14"/>
  <c r="E60" i="14"/>
  <c r="T60" i="14" s="1"/>
  <c r="S59" i="14"/>
  <c r="R59" i="14"/>
  <c r="Q59" i="14"/>
  <c r="P59" i="14"/>
  <c r="E59" i="14"/>
  <c r="S58" i="14"/>
  <c r="R58" i="14"/>
  <c r="Q58" i="14"/>
  <c r="P58" i="14"/>
  <c r="E58" i="14"/>
  <c r="S57" i="14"/>
  <c r="R57" i="14"/>
  <c r="Q57" i="14"/>
  <c r="P57" i="14"/>
  <c r="E57" i="14"/>
  <c r="T57" i="14" s="1"/>
  <c r="S55" i="14"/>
  <c r="O55" i="14"/>
  <c r="N55" i="14"/>
  <c r="M55" i="14"/>
  <c r="L55" i="14"/>
  <c r="R55" i="14" s="1"/>
  <c r="K55" i="14"/>
  <c r="J55" i="14"/>
  <c r="I55" i="14"/>
  <c r="H55" i="14"/>
  <c r="G55" i="14"/>
  <c r="F55" i="14"/>
  <c r="C55" i="14"/>
  <c r="B55" i="14"/>
  <c r="U54" i="14"/>
  <c r="S54" i="14"/>
  <c r="R54" i="14"/>
  <c r="Q54" i="14"/>
  <c r="P54" i="14"/>
  <c r="E54" i="14"/>
  <c r="T54" i="14" s="1"/>
  <c r="U53" i="14"/>
  <c r="T53" i="14"/>
  <c r="S53" i="14"/>
  <c r="R53" i="14"/>
  <c r="Q53" i="14"/>
  <c r="P53" i="14"/>
  <c r="E53" i="14"/>
  <c r="S52" i="14"/>
  <c r="R52" i="14"/>
  <c r="Q52" i="14"/>
  <c r="P52" i="14"/>
  <c r="E52" i="14"/>
  <c r="U52" i="14" s="1"/>
  <c r="S51" i="14"/>
  <c r="R51" i="14"/>
  <c r="Q51" i="14"/>
  <c r="P51" i="14"/>
  <c r="E51" i="14"/>
  <c r="U51" i="14" s="1"/>
  <c r="S50" i="14"/>
  <c r="R50" i="14"/>
  <c r="Q50" i="14"/>
  <c r="P50" i="14"/>
  <c r="E50" i="14"/>
  <c r="U50" i="14" s="1"/>
  <c r="U49" i="14"/>
  <c r="S49" i="14"/>
  <c r="R49" i="14"/>
  <c r="Q49" i="14"/>
  <c r="P49" i="14"/>
  <c r="E49" i="14"/>
  <c r="T49" i="14" s="1"/>
  <c r="S48" i="14"/>
  <c r="R48" i="14"/>
  <c r="Q48" i="14"/>
  <c r="P48" i="14"/>
  <c r="E48" i="14"/>
  <c r="S47" i="14"/>
  <c r="R47" i="14"/>
  <c r="Q47" i="14"/>
  <c r="P47" i="14"/>
  <c r="E47" i="14"/>
  <c r="S46" i="14"/>
  <c r="R46" i="14"/>
  <c r="Q46" i="14"/>
  <c r="P46" i="14"/>
  <c r="E46" i="14"/>
  <c r="T46" i="14" s="1"/>
  <c r="U45" i="14"/>
  <c r="T45" i="14"/>
  <c r="S45" i="14"/>
  <c r="R45" i="14"/>
  <c r="Q45" i="14"/>
  <c r="P45" i="14"/>
  <c r="E45" i="14"/>
  <c r="S44" i="14"/>
  <c r="R44" i="14"/>
  <c r="Q44" i="14"/>
  <c r="P44" i="14"/>
  <c r="E44" i="14"/>
  <c r="U44" i="14" s="1"/>
  <c r="O42" i="14"/>
  <c r="N42" i="14"/>
  <c r="M42" i="14"/>
  <c r="S42" i="14" s="1"/>
  <c r="L42" i="14"/>
  <c r="R42" i="14" s="1"/>
  <c r="K42" i="14"/>
  <c r="J42" i="14"/>
  <c r="I42" i="14"/>
  <c r="H42" i="14"/>
  <c r="G42" i="14"/>
  <c r="F42" i="14"/>
  <c r="C42" i="14"/>
  <c r="B42" i="14"/>
  <c r="U41" i="14"/>
  <c r="T41" i="14"/>
  <c r="S41" i="14"/>
  <c r="R41" i="14"/>
  <c r="Q41" i="14"/>
  <c r="P41" i="14"/>
  <c r="E41" i="14"/>
  <c r="T40" i="14"/>
  <c r="S40" i="14"/>
  <c r="R40" i="14"/>
  <c r="Q40" i="14"/>
  <c r="P40" i="14"/>
  <c r="E40" i="14"/>
  <c r="U40" i="14" s="1"/>
  <c r="S39" i="14"/>
  <c r="R39" i="14"/>
  <c r="Q39" i="14"/>
  <c r="P39" i="14"/>
  <c r="E39" i="14"/>
  <c r="U39" i="14" s="1"/>
  <c r="S38" i="14"/>
  <c r="R38" i="14"/>
  <c r="Q38" i="14"/>
  <c r="U38" i="14" s="1"/>
  <c r="P38" i="14"/>
  <c r="E38" i="14"/>
  <c r="S37" i="14"/>
  <c r="R37" i="14"/>
  <c r="Q37" i="14"/>
  <c r="P37" i="14"/>
  <c r="E37" i="14"/>
  <c r="U37" i="14" s="1"/>
  <c r="R35" i="14"/>
  <c r="O35" i="14"/>
  <c r="N35" i="14"/>
  <c r="M35" i="14"/>
  <c r="S35" i="14" s="1"/>
  <c r="L35" i="14"/>
  <c r="K35" i="14"/>
  <c r="J35" i="14"/>
  <c r="I35" i="14"/>
  <c r="Q35" i="14" s="1"/>
  <c r="H35" i="14"/>
  <c r="G35" i="14"/>
  <c r="F35" i="14"/>
  <c r="C35" i="14"/>
  <c r="B35" i="14"/>
  <c r="E35" i="14" s="1"/>
  <c r="U34" i="14"/>
  <c r="T34" i="14"/>
  <c r="S34" i="14"/>
  <c r="R34" i="14"/>
  <c r="Q34" i="14"/>
  <c r="P34" i="14"/>
  <c r="E34" i="14"/>
  <c r="S32" i="14"/>
  <c r="R32" i="14"/>
  <c r="O32" i="14"/>
  <c r="N32" i="14"/>
  <c r="M32" i="14"/>
  <c r="L32" i="14"/>
  <c r="K32" i="14"/>
  <c r="J32" i="14"/>
  <c r="I32" i="14"/>
  <c r="Q32" i="14" s="1"/>
  <c r="H32" i="14"/>
  <c r="P32" i="14" s="1"/>
  <c r="G32" i="14"/>
  <c r="F32" i="14"/>
  <c r="C32" i="14"/>
  <c r="B32" i="14"/>
  <c r="E32" i="14" s="1"/>
  <c r="U31" i="14"/>
  <c r="T31" i="14"/>
  <c r="S31" i="14"/>
  <c r="R31" i="14"/>
  <c r="Q31" i="14"/>
  <c r="P31" i="14"/>
  <c r="E31" i="14"/>
  <c r="U30" i="14"/>
  <c r="T30" i="14"/>
  <c r="S30" i="14"/>
  <c r="R30" i="14"/>
  <c r="Q30" i="14"/>
  <c r="P30" i="14"/>
  <c r="E30" i="14"/>
  <c r="S29" i="14"/>
  <c r="R29" i="14"/>
  <c r="Q29" i="14"/>
  <c r="P29" i="14"/>
  <c r="E29" i="14"/>
  <c r="T29" i="14" s="1"/>
  <c r="S28" i="14"/>
  <c r="R28" i="14"/>
  <c r="Q28" i="14"/>
  <c r="P28" i="14"/>
  <c r="E28" i="14"/>
  <c r="U28" i="14" s="1"/>
  <c r="V26" i="14"/>
  <c r="O26" i="14"/>
  <c r="N26" i="14"/>
  <c r="M26" i="14"/>
  <c r="S26" i="14" s="1"/>
  <c r="L26" i="14"/>
  <c r="R26" i="14" s="1"/>
  <c r="K26" i="14"/>
  <c r="J26" i="14"/>
  <c r="I26" i="14"/>
  <c r="H26" i="14"/>
  <c r="G26" i="14"/>
  <c r="F26" i="14"/>
  <c r="C26" i="14"/>
  <c r="B26" i="14"/>
  <c r="E26" i="14" s="1"/>
  <c r="S25" i="14"/>
  <c r="R25" i="14"/>
  <c r="Q25" i="14"/>
  <c r="P25" i="14"/>
  <c r="E25" i="14"/>
  <c r="U25" i="14" s="1"/>
  <c r="S24" i="14"/>
  <c r="R24" i="14"/>
  <c r="Q24" i="14"/>
  <c r="P24" i="14"/>
  <c r="E24" i="14"/>
  <c r="U24" i="14" s="1"/>
  <c r="S23" i="14"/>
  <c r="R23" i="14"/>
  <c r="Q23" i="14"/>
  <c r="P23" i="14"/>
  <c r="E23" i="14"/>
  <c r="U23" i="14" s="1"/>
  <c r="S22" i="14"/>
  <c r="R22" i="14"/>
  <c r="Q22" i="14"/>
  <c r="P22" i="14"/>
  <c r="E22" i="14"/>
  <c r="T22" i="14" s="1"/>
  <c r="U21" i="14"/>
  <c r="T21" i="14"/>
  <c r="S21" i="14"/>
  <c r="R21" i="14"/>
  <c r="Q21" i="14"/>
  <c r="P21" i="14"/>
  <c r="E21" i="14"/>
  <c r="U20" i="14"/>
  <c r="T20" i="14"/>
  <c r="S20" i="14"/>
  <c r="R20" i="14"/>
  <c r="Q20" i="14"/>
  <c r="P20" i="14"/>
  <c r="E20" i="14"/>
  <c r="U19" i="14"/>
  <c r="T19" i="14"/>
  <c r="S19" i="14"/>
  <c r="R19" i="14"/>
  <c r="Q19" i="14"/>
  <c r="P19" i="14"/>
  <c r="E19" i="14"/>
  <c r="R17" i="14"/>
  <c r="O17" i="14"/>
  <c r="S17" i="14" s="1"/>
  <c r="N17" i="14"/>
  <c r="M17" i="14"/>
  <c r="L17" i="14"/>
  <c r="K17" i="14"/>
  <c r="J17" i="14"/>
  <c r="I17" i="14"/>
  <c r="Q17" i="14" s="1"/>
  <c r="H17" i="14"/>
  <c r="P17" i="14" s="1"/>
  <c r="G17" i="14"/>
  <c r="F17" i="14"/>
  <c r="C17" i="14"/>
  <c r="B17" i="14"/>
  <c r="E17" i="14" s="1"/>
  <c r="U16" i="14"/>
  <c r="T16" i="14"/>
  <c r="S16" i="14"/>
  <c r="R16" i="14"/>
  <c r="Q16" i="14"/>
  <c r="P16" i="14"/>
  <c r="E16" i="14"/>
  <c r="U15" i="14"/>
  <c r="T15" i="14"/>
  <c r="S15" i="14"/>
  <c r="R15" i="14"/>
  <c r="Q15" i="14"/>
  <c r="P15" i="14"/>
  <c r="E15" i="14"/>
  <c r="S14" i="14"/>
  <c r="R14" i="14"/>
  <c r="Q14" i="14"/>
  <c r="P14" i="14"/>
  <c r="E14" i="14"/>
  <c r="U14" i="14" s="1"/>
  <c r="S13" i="14"/>
  <c r="R13" i="14"/>
  <c r="Q13" i="14"/>
  <c r="P13" i="14"/>
  <c r="E13" i="14"/>
  <c r="U13" i="14" s="1"/>
  <c r="S12" i="14"/>
  <c r="R12" i="14"/>
  <c r="Q12" i="14"/>
  <c r="P12" i="14"/>
  <c r="E12" i="14"/>
  <c r="U12" i="14" s="1"/>
  <c r="S11" i="14"/>
  <c r="R11" i="14"/>
  <c r="Q11" i="14"/>
  <c r="P11" i="14"/>
  <c r="E11" i="14"/>
  <c r="T11" i="14" s="1"/>
  <c r="U10" i="14"/>
  <c r="S10" i="14"/>
  <c r="R10" i="14"/>
  <c r="Q10" i="14"/>
  <c r="P10" i="14"/>
  <c r="E10" i="14"/>
  <c r="T10" i="14" s="1"/>
  <c r="U9" i="14"/>
  <c r="T9" i="14"/>
  <c r="S9" i="14"/>
  <c r="R9" i="14"/>
  <c r="Q9" i="14"/>
  <c r="P9" i="14"/>
  <c r="E9" i="14"/>
  <c r="U96" i="13"/>
  <c r="T96" i="13"/>
  <c r="S96" i="13"/>
  <c r="R96" i="13"/>
  <c r="Q96" i="13"/>
  <c r="P96" i="13"/>
  <c r="E96" i="13"/>
  <c r="U95" i="13"/>
  <c r="T95" i="13"/>
  <c r="S95" i="13"/>
  <c r="R95" i="13"/>
  <c r="Q95" i="13"/>
  <c r="P95" i="13"/>
  <c r="E95" i="13"/>
  <c r="S94" i="13"/>
  <c r="R94" i="13"/>
  <c r="Q94" i="13"/>
  <c r="P94" i="13"/>
  <c r="E94" i="13"/>
  <c r="U94" i="13" s="1"/>
  <c r="S93" i="13"/>
  <c r="R93" i="13"/>
  <c r="Q93" i="13"/>
  <c r="P93" i="13"/>
  <c r="E93" i="13"/>
  <c r="U93" i="13" s="1"/>
  <c r="S92" i="13"/>
  <c r="R92" i="13"/>
  <c r="Q92" i="13"/>
  <c r="P92" i="13"/>
  <c r="E92" i="13"/>
  <c r="U92" i="13" s="1"/>
  <c r="S91" i="13"/>
  <c r="R91" i="13"/>
  <c r="Q91" i="13"/>
  <c r="P91" i="13"/>
  <c r="E91" i="13"/>
  <c r="T91" i="13" s="1"/>
  <c r="U90" i="13"/>
  <c r="S90" i="13"/>
  <c r="R90" i="13"/>
  <c r="Q90" i="13"/>
  <c r="P90" i="13"/>
  <c r="E90" i="13"/>
  <c r="T90" i="13" s="1"/>
  <c r="U89" i="13"/>
  <c r="T89" i="13"/>
  <c r="S89" i="13"/>
  <c r="R89" i="13"/>
  <c r="Q89" i="13"/>
  <c r="P89" i="13"/>
  <c r="E89" i="13"/>
  <c r="U88" i="13"/>
  <c r="T88" i="13"/>
  <c r="S88" i="13"/>
  <c r="R88" i="13"/>
  <c r="Q88" i="13"/>
  <c r="P88" i="13"/>
  <c r="E88" i="13"/>
  <c r="O75" i="13"/>
  <c r="N75" i="13"/>
  <c r="M75" i="13"/>
  <c r="L75" i="13"/>
  <c r="K75" i="13"/>
  <c r="J75" i="13"/>
  <c r="I75" i="13"/>
  <c r="H75" i="13"/>
  <c r="G75" i="13"/>
  <c r="F75" i="13"/>
  <c r="C75" i="13"/>
  <c r="B75" i="13"/>
  <c r="S74" i="13"/>
  <c r="R74" i="13"/>
  <c r="O74" i="13"/>
  <c r="N74" i="13"/>
  <c r="M74" i="13"/>
  <c r="L74" i="13"/>
  <c r="K74" i="13"/>
  <c r="J74" i="13"/>
  <c r="I74" i="13"/>
  <c r="Q74" i="13" s="1"/>
  <c r="H74" i="13"/>
  <c r="P74" i="13" s="1"/>
  <c r="G74" i="13"/>
  <c r="F74" i="13"/>
  <c r="C74" i="13"/>
  <c r="B74" i="13"/>
  <c r="E74" i="13" s="1"/>
  <c r="S73" i="13"/>
  <c r="R73" i="13"/>
  <c r="O73" i="13"/>
  <c r="N73" i="13"/>
  <c r="M73" i="13"/>
  <c r="L73" i="13"/>
  <c r="K73" i="13"/>
  <c r="J73" i="13"/>
  <c r="I73" i="13"/>
  <c r="Q73" i="13" s="1"/>
  <c r="H73" i="13"/>
  <c r="P73" i="13" s="1"/>
  <c r="G73" i="13"/>
  <c r="F73" i="13"/>
  <c r="C73" i="13"/>
  <c r="B73" i="13"/>
  <c r="E73" i="13" s="1"/>
  <c r="U72" i="13"/>
  <c r="S72" i="13"/>
  <c r="R72" i="13"/>
  <c r="Q72" i="13"/>
  <c r="P72" i="13"/>
  <c r="E72" i="13"/>
  <c r="T72" i="13" s="1"/>
  <c r="U71" i="13"/>
  <c r="T71" i="13"/>
  <c r="S71" i="13"/>
  <c r="R71" i="13"/>
  <c r="Q71" i="13"/>
  <c r="P71" i="13"/>
  <c r="E71" i="13"/>
  <c r="O69" i="13"/>
  <c r="N69" i="13"/>
  <c r="R69" i="13" s="1"/>
  <c r="M69" i="13"/>
  <c r="S69" i="13" s="1"/>
  <c r="L69" i="13"/>
  <c r="K69" i="13"/>
  <c r="J69" i="13"/>
  <c r="I69" i="13"/>
  <c r="H69" i="13"/>
  <c r="G69" i="13"/>
  <c r="F69" i="13"/>
  <c r="C69" i="13"/>
  <c r="B69" i="13"/>
  <c r="O68" i="13"/>
  <c r="N68" i="13"/>
  <c r="M68" i="13"/>
  <c r="S68" i="13" s="1"/>
  <c r="L68" i="13"/>
  <c r="R68" i="13" s="1"/>
  <c r="K68" i="13"/>
  <c r="J68" i="13"/>
  <c r="I68" i="13"/>
  <c r="H68" i="13"/>
  <c r="G68" i="13"/>
  <c r="F68" i="13"/>
  <c r="C68" i="13"/>
  <c r="B68" i="13"/>
  <c r="E68" i="13" s="1"/>
  <c r="U67" i="13"/>
  <c r="S67" i="13"/>
  <c r="R67" i="13"/>
  <c r="Q67" i="13"/>
  <c r="P67" i="13"/>
  <c r="E67" i="13"/>
  <c r="T67" i="13" s="1"/>
  <c r="U66" i="13"/>
  <c r="T66" i="13"/>
  <c r="S66" i="13"/>
  <c r="R66" i="13"/>
  <c r="Q66" i="13"/>
  <c r="P66" i="13"/>
  <c r="E66" i="13"/>
  <c r="U65" i="13"/>
  <c r="T65" i="13"/>
  <c r="S65" i="13"/>
  <c r="R65" i="13"/>
  <c r="Q65" i="13"/>
  <c r="P65" i="13"/>
  <c r="E65" i="13"/>
  <c r="T64" i="13"/>
  <c r="S64" i="13"/>
  <c r="R64" i="13"/>
  <c r="Q64" i="13"/>
  <c r="P64" i="13"/>
  <c r="E64" i="13"/>
  <c r="U64" i="13" s="1"/>
  <c r="S63" i="13"/>
  <c r="R63" i="13"/>
  <c r="Q63" i="13"/>
  <c r="P63" i="13"/>
  <c r="E63" i="13"/>
  <c r="U63" i="13" s="1"/>
  <c r="O61" i="13"/>
  <c r="N61" i="13"/>
  <c r="M61" i="13"/>
  <c r="S61" i="13" s="1"/>
  <c r="L61" i="13"/>
  <c r="R61" i="13" s="1"/>
  <c r="K61" i="13"/>
  <c r="J61" i="13"/>
  <c r="I61" i="13"/>
  <c r="H61" i="13"/>
  <c r="P61" i="13" s="1"/>
  <c r="E61" i="13"/>
  <c r="C61" i="13"/>
  <c r="B61" i="13"/>
  <c r="S60" i="13"/>
  <c r="R60" i="13"/>
  <c r="Q60" i="13"/>
  <c r="P60" i="13"/>
  <c r="E60" i="13"/>
  <c r="U60" i="13" s="1"/>
  <c r="S59" i="13"/>
  <c r="R59" i="13"/>
  <c r="Q59" i="13"/>
  <c r="P59" i="13"/>
  <c r="E59" i="13"/>
  <c r="T59" i="13" s="1"/>
  <c r="S58" i="13"/>
  <c r="R58" i="13"/>
  <c r="Q58" i="13"/>
  <c r="P58" i="13"/>
  <c r="E58" i="13"/>
  <c r="T58" i="13" s="1"/>
  <c r="U57" i="13"/>
  <c r="T57" i="13"/>
  <c r="S57" i="13"/>
  <c r="R57" i="13"/>
  <c r="Q57" i="13"/>
  <c r="P57" i="13"/>
  <c r="E57" i="13"/>
  <c r="O55" i="13"/>
  <c r="N55" i="13"/>
  <c r="M55" i="13"/>
  <c r="S55" i="13" s="1"/>
  <c r="L55" i="13"/>
  <c r="K55" i="13"/>
  <c r="J55" i="13"/>
  <c r="I55" i="13"/>
  <c r="H55" i="13"/>
  <c r="G55" i="13"/>
  <c r="F55" i="13"/>
  <c r="C55" i="13"/>
  <c r="B55" i="13"/>
  <c r="U54" i="13"/>
  <c r="T54" i="13"/>
  <c r="S54" i="13"/>
  <c r="R54" i="13"/>
  <c r="Q54" i="13"/>
  <c r="P54" i="13"/>
  <c r="E54" i="13"/>
  <c r="U53" i="13"/>
  <c r="T53" i="13"/>
  <c r="S53" i="13"/>
  <c r="R53" i="13"/>
  <c r="Q53" i="13"/>
  <c r="P53" i="13"/>
  <c r="E53" i="13"/>
  <c r="U52" i="13"/>
  <c r="T52" i="13"/>
  <c r="S52" i="13"/>
  <c r="R52" i="13"/>
  <c r="Q52" i="13"/>
  <c r="P52" i="13"/>
  <c r="E52" i="13"/>
  <c r="S51" i="13"/>
  <c r="R51" i="13"/>
  <c r="Q51" i="13"/>
  <c r="P51" i="13"/>
  <c r="E51" i="13"/>
  <c r="U51" i="13" s="1"/>
  <c r="S50" i="13"/>
  <c r="R50" i="13"/>
  <c r="Q50" i="13"/>
  <c r="P50" i="13"/>
  <c r="E50" i="13"/>
  <c r="U50" i="13" s="1"/>
  <c r="S49" i="13"/>
  <c r="R49" i="13"/>
  <c r="Q49" i="13"/>
  <c r="P49" i="13"/>
  <c r="E49" i="13"/>
  <c r="U49" i="13" s="1"/>
  <c r="S48" i="13"/>
  <c r="R48" i="13"/>
  <c r="Q48" i="13"/>
  <c r="P48" i="13"/>
  <c r="E48" i="13"/>
  <c r="T48" i="13" s="1"/>
  <c r="U47" i="13"/>
  <c r="S47" i="13"/>
  <c r="R47" i="13"/>
  <c r="Q47" i="13"/>
  <c r="P47" i="13"/>
  <c r="E47" i="13"/>
  <c r="T47" i="13" s="1"/>
  <c r="U46" i="13"/>
  <c r="T46" i="13"/>
  <c r="S46" i="13"/>
  <c r="R46" i="13"/>
  <c r="Q46" i="13"/>
  <c r="P46" i="13"/>
  <c r="E46" i="13"/>
  <c r="U45" i="13"/>
  <c r="T45" i="13"/>
  <c r="S45" i="13"/>
  <c r="R45" i="13"/>
  <c r="Q45" i="13"/>
  <c r="P45" i="13"/>
  <c r="E45" i="13"/>
  <c r="U44" i="13"/>
  <c r="T44" i="13"/>
  <c r="S44" i="13"/>
  <c r="R44" i="13"/>
  <c r="Q44" i="13"/>
  <c r="P44" i="13"/>
  <c r="E44" i="13"/>
  <c r="O42" i="13"/>
  <c r="N42" i="13"/>
  <c r="M42" i="13"/>
  <c r="S42" i="13" s="1"/>
  <c r="L42" i="13"/>
  <c r="R42" i="13" s="1"/>
  <c r="K42" i="13"/>
  <c r="J42" i="13"/>
  <c r="I42" i="13"/>
  <c r="H42" i="13"/>
  <c r="G42" i="13"/>
  <c r="F42" i="13"/>
  <c r="C42" i="13"/>
  <c r="E42" i="13" s="1"/>
  <c r="B42" i="13"/>
  <c r="U41" i="13"/>
  <c r="T41" i="13"/>
  <c r="S41" i="13"/>
  <c r="R41" i="13"/>
  <c r="Q41" i="13"/>
  <c r="P41" i="13"/>
  <c r="E41" i="13"/>
  <c r="T40" i="13"/>
  <c r="S40" i="13"/>
  <c r="R40" i="13"/>
  <c r="Q40" i="13"/>
  <c r="P40" i="13"/>
  <c r="E40" i="13"/>
  <c r="U40" i="13" s="1"/>
  <c r="S39" i="13"/>
  <c r="R39" i="13"/>
  <c r="Q39" i="13"/>
  <c r="P39" i="13"/>
  <c r="E39" i="13"/>
  <c r="U39" i="13" s="1"/>
  <c r="S38" i="13"/>
  <c r="R38" i="13"/>
  <c r="Q38" i="13"/>
  <c r="P38" i="13"/>
  <c r="E38" i="13"/>
  <c r="U38" i="13" s="1"/>
  <c r="S37" i="13"/>
  <c r="R37" i="13"/>
  <c r="Q37" i="13"/>
  <c r="P37" i="13"/>
  <c r="E37" i="13"/>
  <c r="U37" i="13" s="1"/>
  <c r="S35" i="13"/>
  <c r="O35" i="13"/>
  <c r="N35" i="13"/>
  <c r="M35" i="13"/>
  <c r="L35" i="13"/>
  <c r="R35" i="13" s="1"/>
  <c r="K35" i="13"/>
  <c r="J35" i="13"/>
  <c r="I35" i="13"/>
  <c r="Q35" i="13" s="1"/>
  <c r="H35" i="13"/>
  <c r="P35" i="13" s="1"/>
  <c r="G35" i="13"/>
  <c r="F35" i="13"/>
  <c r="C35" i="13"/>
  <c r="B35" i="13"/>
  <c r="E35" i="13" s="1"/>
  <c r="S34" i="13"/>
  <c r="R34" i="13"/>
  <c r="Q34" i="13"/>
  <c r="P34" i="13"/>
  <c r="E34" i="13"/>
  <c r="T34" i="13" s="1"/>
  <c r="S32" i="13"/>
  <c r="O32" i="13"/>
  <c r="N32" i="13"/>
  <c r="M32" i="13"/>
  <c r="L32" i="13"/>
  <c r="R32" i="13" s="1"/>
  <c r="K32" i="13"/>
  <c r="J32" i="13"/>
  <c r="I32" i="13"/>
  <c r="H32" i="13"/>
  <c r="P32" i="13" s="1"/>
  <c r="G32" i="13"/>
  <c r="F32" i="13"/>
  <c r="C32" i="13"/>
  <c r="B32" i="13"/>
  <c r="S31" i="13"/>
  <c r="R31" i="13"/>
  <c r="Q31" i="13"/>
  <c r="P31" i="13"/>
  <c r="E31" i="13"/>
  <c r="T31" i="13" s="1"/>
  <c r="U30" i="13"/>
  <c r="S30" i="13"/>
  <c r="R30" i="13"/>
  <c r="Q30" i="13"/>
  <c r="P30" i="13"/>
  <c r="E30" i="13"/>
  <c r="T30" i="13" s="1"/>
  <c r="U29" i="13"/>
  <c r="S29" i="13"/>
  <c r="R29" i="13"/>
  <c r="Q29" i="13"/>
  <c r="P29" i="13"/>
  <c r="E29" i="13"/>
  <c r="T29" i="13" s="1"/>
  <c r="T28" i="13"/>
  <c r="S28" i="13"/>
  <c r="R28" i="13"/>
  <c r="Q28" i="13"/>
  <c r="P28" i="13"/>
  <c r="E28" i="13"/>
  <c r="U28" i="13" s="1"/>
  <c r="S26" i="13"/>
  <c r="O26" i="13"/>
  <c r="N26" i="13"/>
  <c r="M26" i="13"/>
  <c r="L26" i="13"/>
  <c r="R26" i="13" s="1"/>
  <c r="K26" i="13"/>
  <c r="J26" i="13"/>
  <c r="I26" i="13"/>
  <c r="H26" i="13"/>
  <c r="G26" i="13"/>
  <c r="F26" i="13"/>
  <c r="C26" i="13"/>
  <c r="B26" i="13"/>
  <c r="E26" i="13" s="1"/>
  <c r="U25" i="13"/>
  <c r="T25" i="13"/>
  <c r="S25" i="13"/>
  <c r="R25" i="13"/>
  <c r="Q25" i="13"/>
  <c r="P25" i="13"/>
  <c r="E25" i="13"/>
  <c r="U24" i="13"/>
  <c r="T24" i="13"/>
  <c r="S24" i="13"/>
  <c r="R24" i="13"/>
  <c r="Q24" i="13"/>
  <c r="P24" i="13"/>
  <c r="E24" i="13"/>
  <c r="T23" i="13"/>
  <c r="S23" i="13"/>
  <c r="R23" i="13"/>
  <c r="Q23" i="13"/>
  <c r="P23" i="13"/>
  <c r="E23" i="13"/>
  <c r="U23" i="13" s="1"/>
  <c r="S22" i="13"/>
  <c r="R22" i="13"/>
  <c r="Q22" i="13"/>
  <c r="P22" i="13"/>
  <c r="E22" i="13"/>
  <c r="U22" i="13" s="1"/>
  <c r="S21" i="13"/>
  <c r="R21" i="13"/>
  <c r="Q21" i="13"/>
  <c r="P21" i="13"/>
  <c r="E21" i="13"/>
  <c r="U21" i="13" s="1"/>
  <c r="S20" i="13"/>
  <c r="R20" i="13"/>
  <c r="Q20" i="13"/>
  <c r="P20" i="13"/>
  <c r="E20" i="13"/>
  <c r="T20" i="13" s="1"/>
  <c r="U19" i="13"/>
  <c r="S19" i="13"/>
  <c r="R19" i="13"/>
  <c r="Q19" i="13"/>
  <c r="P19" i="13"/>
  <c r="E19" i="13"/>
  <c r="T19" i="13" s="1"/>
  <c r="S17" i="13"/>
  <c r="R17" i="13"/>
  <c r="O17" i="13"/>
  <c r="N17" i="13"/>
  <c r="M17" i="13"/>
  <c r="L17" i="13"/>
  <c r="K17" i="13"/>
  <c r="J17" i="13"/>
  <c r="I17" i="13"/>
  <c r="Q17" i="13" s="1"/>
  <c r="H17" i="13"/>
  <c r="P17" i="13" s="1"/>
  <c r="G17" i="13"/>
  <c r="F17" i="13"/>
  <c r="C17" i="13"/>
  <c r="B17" i="13"/>
  <c r="E17" i="13" s="1"/>
  <c r="U16" i="13"/>
  <c r="S16" i="13"/>
  <c r="R16" i="13"/>
  <c r="Q16" i="13"/>
  <c r="P16" i="13"/>
  <c r="E16" i="13"/>
  <c r="T16" i="13" s="1"/>
  <c r="U15" i="13"/>
  <c r="T15" i="13"/>
  <c r="S15" i="13"/>
  <c r="R15" i="13"/>
  <c r="Q15" i="13"/>
  <c r="P15" i="13"/>
  <c r="E15" i="13"/>
  <c r="U14" i="13"/>
  <c r="T14" i="13"/>
  <c r="S14" i="13"/>
  <c r="R14" i="13"/>
  <c r="Q14" i="13"/>
  <c r="P14" i="13"/>
  <c r="E14" i="13"/>
  <c r="U13" i="13"/>
  <c r="T13" i="13"/>
  <c r="S13" i="13"/>
  <c r="R13" i="13"/>
  <c r="Q13" i="13"/>
  <c r="P13" i="13"/>
  <c r="E13" i="13"/>
  <c r="T12" i="13"/>
  <c r="S12" i="13"/>
  <c r="R12" i="13"/>
  <c r="Q12" i="13"/>
  <c r="P12" i="13"/>
  <c r="E12" i="13"/>
  <c r="U12" i="13" s="1"/>
  <c r="S11" i="13"/>
  <c r="R11" i="13"/>
  <c r="Q11" i="13"/>
  <c r="P11" i="13"/>
  <c r="E11" i="13"/>
  <c r="U11" i="13" s="1"/>
  <c r="S10" i="13"/>
  <c r="R10" i="13"/>
  <c r="Q10" i="13"/>
  <c r="P10" i="13"/>
  <c r="E10" i="13"/>
  <c r="U10" i="13" s="1"/>
  <c r="S9" i="13"/>
  <c r="R9" i="13"/>
  <c r="Q9" i="13"/>
  <c r="P9" i="13"/>
  <c r="E9" i="13"/>
  <c r="U9" i="13" s="1"/>
  <c r="U96" i="12"/>
  <c r="S96" i="12"/>
  <c r="R96" i="12"/>
  <c r="Q96" i="12"/>
  <c r="P96" i="12"/>
  <c r="E96" i="12"/>
  <c r="T96" i="12" s="1"/>
  <c r="U95" i="12"/>
  <c r="T95" i="12"/>
  <c r="S95" i="12"/>
  <c r="R95" i="12"/>
  <c r="Q95" i="12"/>
  <c r="P95" i="12"/>
  <c r="E95" i="12"/>
  <c r="U94" i="12"/>
  <c r="T94" i="12"/>
  <c r="S94" i="12"/>
  <c r="R94" i="12"/>
  <c r="Q94" i="12"/>
  <c r="P94" i="12"/>
  <c r="E94" i="12"/>
  <c r="U93" i="12"/>
  <c r="T93" i="12"/>
  <c r="S93" i="12"/>
  <c r="R93" i="12"/>
  <c r="Q93" i="12"/>
  <c r="P93" i="12"/>
  <c r="E93" i="12"/>
  <c r="T92" i="12"/>
  <c r="S92" i="12"/>
  <c r="R92" i="12"/>
  <c r="Q92" i="12"/>
  <c r="P92" i="12"/>
  <c r="E92" i="12"/>
  <c r="U92" i="12" s="1"/>
  <c r="S91" i="12"/>
  <c r="R91" i="12"/>
  <c r="Q91" i="12"/>
  <c r="P91" i="12"/>
  <c r="E91" i="12"/>
  <c r="U91" i="12" s="1"/>
  <c r="S90" i="12"/>
  <c r="R90" i="12"/>
  <c r="Q90" i="12"/>
  <c r="P90" i="12"/>
  <c r="E90" i="12"/>
  <c r="U90" i="12" s="1"/>
  <c r="S89" i="12"/>
  <c r="R89" i="12"/>
  <c r="Q89" i="12"/>
  <c r="P89" i="12"/>
  <c r="E89" i="12"/>
  <c r="T89" i="12" s="1"/>
  <c r="U88" i="12"/>
  <c r="S88" i="12"/>
  <c r="R88" i="12"/>
  <c r="Q88" i="12"/>
  <c r="P88" i="12"/>
  <c r="E88" i="12"/>
  <c r="T88" i="12" s="1"/>
  <c r="V75" i="12"/>
  <c r="S75" i="12"/>
  <c r="O75" i="12"/>
  <c r="N75" i="12"/>
  <c r="M75" i="12"/>
  <c r="L75" i="12"/>
  <c r="K75" i="12"/>
  <c r="J75" i="12"/>
  <c r="I75" i="12"/>
  <c r="H75" i="12"/>
  <c r="G75" i="12"/>
  <c r="F75" i="12"/>
  <c r="C75" i="12"/>
  <c r="B75" i="12"/>
  <c r="V74" i="12"/>
  <c r="O74" i="12"/>
  <c r="N74" i="12"/>
  <c r="M74" i="12"/>
  <c r="S74" i="12" s="1"/>
  <c r="L74" i="12"/>
  <c r="R74" i="12" s="1"/>
  <c r="K74" i="12"/>
  <c r="J74" i="12"/>
  <c r="I74" i="12"/>
  <c r="Q74" i="12" s="1"/>
  <c r="H74" i="12"/>
  <c r="P74" i="12" s="1"/>
  <c r="G74" i="12"/>
  <c r="F74" i="12"/>
  <c r="E74" i="12"/>
  <c r="C74" i="12"/>
  <c r="B74" i="12"/>
  <c r="V73" i="12"/>
  <c r="S73" i="12"/>
  <c r="R73" i="12"/>
  <c r="O73" i="12"/>
  <c r="N73" i="12"/>
  <c r="M73" i="12"/>
  <c r="L73" i="12"/>
  <c r="K73" i="12"/>
  <c r="J73" i="12"/>
  <c r="I73" i="12"/>
  <c r="Q73" i="12" s="1"/>
  <c r="H73" i="12"/>
  <c r="P73" i="12" s="1"/>
  <c r="G73" i="12"/>
  <c r="F73" i="12"/>
  <c r="C73" i="12"/>
  <c r="B73" i="12"/>
  <c r="E73" i="12" s="1"/>
  <c r="U72" i="12"/>
  <c r="T72" i="12"/>
  <c r="S72" i="12"/>
  <c r="R72" i="12"/>
  <c r="Q72" i="12"/>
  <c r="P72" i="12"/>
  <c r="E72" i="12"/>
  <c r="T71" i="12"/>
  <c r="S71" i="12"/>
  <c r="R71" i="12"/>
  <c r="Q71" i="12"/>
  <c r="U71" i="12" s="1"/>
  <c r="P71" i="12"/>
  <c r="E71" i="12"/>
  <c r="O69" i="12"/>
  <c r="N69" i="12"/>
  <c r="M69" i="12"/>
  <c r="S69" i="12" s="1"/>
  <c r="L69" i="12"/>
  <c r="K69" i="12"/>
  <c r="J69" i="12"/>
  <c r="I69" i="12"/>
  <c r="H69" i="12"/>
  <c r="G69" i="12"/>
  <c r="F69" i="12"/>
  <c r="E69" i="12"/>
  <c r="C69" i="12"/>
  <c r="B69" i="12"/>
  <c r="O68" i="12"/>
  <c r="N68" i="12"/>
  <c r="M68" i="12"/>
  <c r="S68" i="12" s="1"/>
  <c r="L68" i="12"/>
  <c r="R68" i="12" s="1"/>
  <c r="K68" i="12"/>
  <c r="J68" i="12"/>
  <c r="I68" i="12"/>
  <c r="H68" i="12"/>
  <c r="G68" i="12"/>
  <c r="F68" i="12"/>
  <c r="C68" i="12"/>
  <c r="B68" i="12"/>
  <c r="E68" i="12" s="1"/>
  <c r="U67" i="12"/>
  <c r="T67" i="12"/>
  <c r="S67" i="12"/>
  <c r="R67" i="12"/>
  <c r="Q67" i="12"/>
  <c r="P67" i="12"/>
  <c r="E67" i="12"/>
  <c r="U66" i="12"/>
  <c r="T66" i="12"/>
  <c r="S66" i="12"/>
  <c r="R66" i="12"/>
  <c r="Q66" i="12"/>
  <c r="P66" i="12"/>
  <c r="E66" i="12"/>
  <c r="S65" i="12"/>
  <c r="R65" i="12"/>
  <c r="Q65" i="12"/>
  <c r="P65" i="12"/>
  <c r="E65" i="12"/>
  <c r="U65" i="12" s="1"/>
  <c r="S64" i="12"/>
  <c r="R64" i="12"/>
  <c r="Q64" i="12"/>
  <c r="P64" i="12"/>
  <c r="E64" i="12"/>
  <c r="U64" i="12" s="1"/>
  <c r="S63" i="12"/>
  <c r="R63" i="12"/>
  <c r="Q63" i="12"/>
  <c r="P63" i="12"/>
  <c r="E63" i="12"/>
  <c r="U63" i="12" s="1"/>
  <c r="S61" i="12"/>
  <c r="O61" i="12"/>
  <c r="N61" i="12"/>
  <c r="M61" i="12"/>
  <c r="L61" i="12"/>
  <c r="R61" i="12" s="1"/>
  <c r="K61" i="12"/>
  <c r="J61" i="12"/>
  <c r="I61" i="12"/>
  <c r="H61" i="12"/>
  <c r="C61" i="12"/>
  <c r="B61" i="12"/>
  <c r="S60" i="12"/>
  <c r="R60" i="12"/>
  <c r="Q60" i="12"/>
  <c r="P60" i="12"/>
  <c r="E60" i="12"/>
  <c r="U60" i="12" s="1"/>
  <c r="U59" i="12"/>
  <c r="S59" i="12"/>
  <c r="R59" i="12"/>
  <c r="Q59" i="12"/>
  <c r="P59" i="12"/>
  <c r="E59" i="12"/>
  <c r="T59" i="12" s="1"/>
  <c r="U58" i="12"/>
  <c r="T58" i="12"/>
  <c r="S58" i="12"/>
  <c r="R58" i="12"/>
  <c r="Q58" i="12"/>
  <c r="P58" i="12"/>
  <c r="E58" i="12"/>
  <c r="U57" i="12"/>
  <c r="T57" i="12"/>
  <c r="S57" i="12"/>
  <c r="R57" i="12"/>
  <c r="Q57" i="12"/>
  <c r="P57" i="12"/>
  <c r="E57" i="12"/>
  <c r="O55" i="12"/>
  <c r="N55" i="12"/>
  <c r="M55" i="12"/>
  <c r="S55" i="12" s="1"/>
  <c r="L55" i="12"/>
  <c r="R55" i="12" s="1"/>
  <c r="K55" i="12"/>
  <c r="J55" i="12"/>
  <c r="I55" i="12"/>
  <c r="Q55" i="12" s="1"/>
  <c r="H55" i="12"/>
  <c r="G55" i="12"/>
  <c r="F55" i="12"/>
  <c r="C55" i="12"/>
  <c r="B55" i="12"/>
  <c r="U54" i="12"/>
  <c r="T54" i="12"/>
  <c r="S54" i="12"/>
  <c r="R54" i="12"/>
  <c r="Q54" i="12"/>
  <c r="P54" i="12"/>
  <c r="E54" i="12"/>
  <c r="T53" i="12"/>
  <c r="S53" i="12"/>
  <c r="R53" i="12"/>
  <c r="Q53" i="12"/>
  <c r="P53" i="12"/>
  <c r="E53" i="12"/>
  <c r="U53" i="12" s="1"/>
  <c r="S52" i="12"/>
  <c r="R52" i="12"/>
  <c r="Q52" i="12"/>
  <c r="P52" i="12"/>
  <c r="E52" i="12"/>
  <c r="U52" i="12" s="1"/>
  <c r="S51" i="12"/>
  <c r="R51" i="12"/>
  <c r="Q51" i="12"/>
  <c r="P51" i="12"/>
  <c r="E51" i="12"/>
  <c r="T51" i="12" s="1"/>
  <c r="U50" i="12"/>
  <c r="S50" i="12"/>
  <c r="R50" i="12"/>
  <c r="Q50" i="12"/>
  <c r="P50" i="12"/>
  <c r="E50" i="12"/>
  <c r="T50" i="12" s="1"/>
  <c r="U49" i="12"/>
  <c r="T49" i="12"/>
  <c r="S49" i="12"/>
  <c r="R49" i="12"/>
  <c r="Q49" i="12"/>
  <c r="P49" i="12"/>
  <c r="E49" i="12"/>
  <c r="S48" i="12"/>
  <c r="R48" i="12"/>
  <c r="Q48" i="12"/>
  <c r="P48" i="12"/>
  <c r="E48" i="12"/>
  <c r="U48" i="12" s="1"/>
  <c r="S47" i="12"/>
  <c r="R47" i="12"/>
  <c r="Q47" i="12"/>
  <c r="P47" i="12"/>
  <c r="E47" i="12"/>
  <c r="U47" i="12" s="1"/>
  <c r="U46" i="12"/>
  <c r="T46" i="12"/>
  <c r="S46" i="12"/>
  <c r="R46" i="12"/>
  <c r="Q46" i="12"/>
  <c r="P46" i="12"/>
  <c r="E46" i="12"/>
  <c r="T45" i="12"/>
  <c r="S45" i="12"/>
  <c r="R45" i="12"/>
  <c r="Q45" i="12"/>
  <c r="P45" i="12"/>
  <c r="E45" i="12"/>
  <c r="S44" i="12"/>
  <c r="R44" i="12"/>
  <c r="Q44" i="12"/>
  <c r="P44" i="12"/>
  <c r="E44" i="12"/>
  <c r="U44" i="12" s="1"/>
  <c r="O42" i="12"/>
  <c r="N42" i="12"/>
  <c r="M42" i="12"/>
  <c r="S42" i="12" s="1"/>
  <c r="L42" i="12"/>
  <c r="R42" i="12" s="1"/>
  <c r="K42" i="12"/>
  <c r="J42" i="12"/>
  <c r="I42" i="12"/>
  <c r="Q42" i="12" s="1"/>
  <c r="H42" i="12"/>
  <c r="G42" i="12"/>
  <c r="F42" i="12"/>
  <c r="E42" i="12"/>
  <c r="C42" i="12"/>
  <c r="B42" i="12"/>
  <c r="S41" i="12"/>
  <c r="R41" i="12"/>
  <c r="Q41" i="12"/>
  <c r="P41" i="12"/>
  <c r="E41" i="12"/>
  <c r="U41" i="12" s="1"/>
  <c r="S40" i="12"/>
  <c r="R40" i="12"/>
  <c r="Q40" i="12"/>
  <c r="P40" i="12"/>
  <c r="E40" i="12"/>
  <c r="T40" i="12" s="1"/>
  <c r="S39" i="12"/>
  <c r="R39" i="12"/>
  <c r="Q39" i="12"/>
  <c r="P39" i="12"/>
  <c r="E39" i="12"/>
  <c r="T39" i="12" s="1"/>
  <c r="U38" i="12"/>
  <c r="T38" i="12"/>
  <c r="S38" i="12"/>
  <c r="R38" i="12"/>
  <c r="Q38" i="12"/>
  <c r="P38" i="12"/>
  <c r="E38" i="12"/>
  <c r="U37" i="12"/>
  <c r="T37" i="12"/>
  <c r="S37" i="12"/>
  <c r="R37" i="12"/>
  <c r="Q37" i="12"/>
  <c r="P37" i="12"/>
  <c r="E37" i="12"/>
  <c r="S35" i="12"/>
  <c r="R35" i="12"/>
  <c r="O35" i="12"/>
  <c r="N35" i="12"/>
  <c r="M35" i="12"/>
  <c r="L35" i="12"/>
  <c r="K35" i="12"/>
  <c r="J35" i="12"/>
  <c r="I35" i="12"/>
  <c r="Q35" i="12" s="1"/>
  <c r="H35" i="12"/>
  <c r="P35" i="12" s="1"/>
  <c r="G35" i="12"/>
  <c r="F35" i="12"/>
  <c r="C35" i="12"/>
  <c r="B35" i="12"/>
  <c r="E35" i="12" s="1"/>
  <c r="U34" i="12"/>
  <c r="T34" i="12"/>
  <c r="S34" i="12"/>
  <c r="R34" i="12"/>
  <c r="Q34" i="12"/>
  <c r="P34" i="12"/>
  <c r="E34" i="12"/>
  <c r="O32" i="12"/>
  <c r="N32" i="12"/>
  <c r="M32" i="12"/>
  <c r="S32" i="12" s="1"/>
  <c r="L32" i="12"/>
  <c r="R32" i="12" s="1"/>
  <c r="K32" i="12"/>
  <c r="J32" i="12"/>
  <c r="I32" i="12"/>
  <c r="H32" i="12"/>
  <c r="G32" i="12"/>
  <c r="F32" i="12"/>
  <c r="C32" i="12"/>
  <c r="B32" i="12"/>
  <c r="E32" i="12" s="1"/>
  <c r="U31" i="12"/>
  <c r="T31" i="12"/>
  <c r="S31" i="12"/>
  <c r="R31" i="12"/>
  <c r="Q31" i="12"/>
  <c r="P31" i="12"/>
  <c r="E31" i="12"/>
  <c r="U30" i="12"/>
  <c r="T30" i="12"/>
  <c r="S30" i="12"/>
  <c r="R30" i="12"/>
  <c r="Q30" i="12"/>
  <c r="P30" i="12"/>
  <c r="E30" i="12"/>
  <c r="S29" i="12"/>
  <c r="R29" i="12"/>
  <c r="Q29" i="12"/>
  <c r="P29" i="12"/>
  <c r="E29" i="12"/>
  <c r="U29" i="12" s="1"/>
  <c r="T28" i="12"/>
  <c r="S28" i="12"/>
  <c r="R28" i="12"/>
  <c r="Q28" i="12"/>
  <c r="P28" i="12"/>
  <c r="E28" i="12"/>
  <c r="U28" i="12" s="1"/>
  <c r="O26" i="12"/>
  <c r="N26" i="12"/>
  <c r="M26" i="12"/>
  <c r="S26" i="12" s="1"/>
  <c r="L26" i="12"/>
  <c r="R26" i="12" s="1"/>
  <c r="K26" i="12"/>
  <c r="J26" i="12"/>
  <c r="I26" i="12"/>
  <c r="H26" i="12"/>
  <c r="G26" i="12"/>
  <c r="F26" i="12"/>
  <c r="C26" i="12"/>
  <c r="B26" i="12"/>
  <c r="E26" i="12" s="1"/>
  <c r="T25" i="12"/>
  <c r="S25" i="12"/>
  <c r="R25" i="12"/>
  <c r="Q25" i="12"/>
  <c r="P25" i="12"/>
  <c r="E25" i="12"/>
  <c r="U25" i="12" s="1"/>
  <c r="S24" i="12"/>
  <c r="R24" i="12"/>
  <c r="Q24" i="12"/>
  <c r="P24" i="12"/>
  <c r="E24" i="12"/>
  <c r="U24" i="12" s="1"/>
  <c r="S23" i="12"/>
  <c r="R23" i="12"/>
  <c r="Q23" i="12"/>
  <c r="P23" i="12"/>
  <c r="E23" i="12"/>
  <c r="T23" i="12" s="1"/>
  <c r="U22" i="12"/>
  <c r="S22" i="12"/>
  <c r="R22" i="12"/>
  <c r="Q22" i="12"/>
  <c r="P22" i="12"/>
  <c r="E22" i="12"/>
  <c r="T22" i="12" s="1"/>
  <c r="U21" i="12"/>
  <c r="T21" i="12"/>
  <c r="S21" i="12"/>
  <c r="R21" i="12"/>
  <c r="Q21" i="12"/>
  <c r="P21" i="12"/>
  <c r="E21" i="12"/>
  <c r="U20" i="12"/>
  <c r="T20" i="12"/>
  <c r="S20" i="12"/>
  <c r="R20" i="12"/>
  <c r="Q20" i="12"/>
  <c r="P20" i="12"/>
  <c r="E20" i="12"/>
  <c r="U19" i="12"/>
  <c r="T19" i="12"/>
  <c r="S19" i="12"/>
  <c r="R19" i="12"/>
  <c r="Q19" i="12"/>
  <c r="P19" i="12"/>
  <c r="E19" i="12"/>
  <c r="S17" i="12"/>
  <c r="R17" i="12"/>
  <c r="O17" i="12"/>
  <c r="N17" i="12"/>
  <c r="M17" i="12"/>
  <c r="L17" i="12"/>
  <c r="K17" i="12"/>
  <c r="J17" i="12"/>
  <c r="I17" i="12"/>
  <c r="Q17" i="12" s="1"/>
  <c r="H17" i="12"/>
  <c r="P17" i="12" s="1"/>
  <c r="G17" i="12"/>
  <c r="F17" i="12"/>
  <c r="C17" i="12"/>
  <c r="B17" i="12"/>
  <c r="E17" i="12" s="1"/>
  <c r="U16" i="12"/>
  <c r="T16" i="12"/>
  <c r="S16" i="12"/>
  <c r="R16" i="12"/>
  <c r="Q16" i="12"/>
  <c r="P16" i="12"/>
  <c r="E16" i="12"/>
  <c r="U15" i="12"/>
  <c r="T15" i="12"/>
  <c r="S15" i="12"/>
  <c r="R15" i="12"/>
  <c r="Q15" i="12"/>
  <c r="P15" i="12"/>
  <c r="E15" i="12"/>
  <c r="T14" i="12"/>
  <c r="S14" i="12"/>
  <c r="R14" i="12"/>
  <c r="Q14" i="12"/>
  <c r="P14" i="12"/>
  <c r="E14" i="12"/>
  <c r="U14" i="12" s="1"/>
  <c r="S13" i="12"/>
  <c r="R13" i="12"/>
  <c r="Q13" i="12"/>
  <c r="P13" i="12"/>
  <c r="E13" i="12"/>
  <c r="U13" i="12" s="1"/>
  <c r="S12" i="12"/>
  <c r="R12" i="12"/>
  <c r="Q12" i="12"/>
  <c r="P12" i="12"/>
  <c r="E12" i="12"/>
  <c r="T12" i="12" s="1"/>
  <c r="U11" i="12"/>
  <c r="S11" i="12"/>
  <c r="R11" i="12"/>
  <c r="Q11" i="12"/>
  <c r="P11" i="12"/>
  <c r="E11" i="12"/>
  <c r="T11" i="12" s="1"/>
  <c r="U10" i="12"/>
  <c r="T10" i="12"/>
  <c r="S10" i="12"/>
  <c r="R10" i="12"/>
  <c r="Q10" i="12"/>
  <c r="P10" i="12"/>
  <c r="E10" i="12"/>
  <c r="U9" i="12"/>
  <c r="T9" i="12"/>
  <c r="S9" i="12"/>
  <c r="R9" i="12"/>
  <c r="Q9" i="12"/>
  <c r="P9" i="12"/>
  <c r="E9" i="12"/>
  <c r="U96" i="11"/>
  <c r="T96" i="11"/>
  <c r="S96" i="11"/>
  <c r="R96" i="11"/>
  <c r="Q96" i="11"/>
  <c r="P96" i="11"/>
  <c r="E96" i="11"/>
  <c r="U95" i="11"/>
  <c r="T95" i="11"/>
  <c r="S95" i="11"/>
  <c r="R95" i="11"/>
  <c r="Q95" i="11"/>
  <c r="P95" i="11"/>
  <c r="E95" i="11"/>
  <c r="T94" i="11"/>
  <c r="S94" i="11"/>
  <c r="R94" i="11"/>
  <c r="Q94" i="11"/>
  <c r="P94" i="11"/>
  <c r="E94" i="11"/>
  <c r="U94" i="11" s="1"/>
  <c r="S93" i="11"/>
  <c r="R93" i="11"/>
  <c r="Q93" i="11"/>
  <c r="P93" i="11"/>
  <c r="E93" i="11"/>
  <c r="U93" i="11" s="1"/>
  <c r="S92" i="11"/>
  <c r="R92" i="11"/>
  <c r="Q92" i="11"/>
  <c r="P92" i="11"/>
  <c r="E92" i="11"/>
  <c r="T92" i="11" s="1"/>
  <c r="U91" i="11"/>
  <c r="S91" i="11"/>
  <c r="R91" i="11"/>
  <c r="Q91" i="11"/>
  <c r="P91" i="11"/>
  <c r="E91" i="11"/>
  <c r="T91" i="11" s="1"/>
  <c r="U90" i="11"/>
  <c r="T90" i="11"/>
  <c r="S90" i="11"/>
  <c r="R90" i="11"/>
  <c r="Q90" i="11"/>
  <c r="P90" i="11"/>
  <c r="E90" i="11"/>
  <c r="U89" i="11"/>
  <c r="T89" i="11"/>
  <c r="S89" i="11"/>
  <c r="R89" i="11"/>
  <c r="Q89" i="11"/>
  <c r="P89" i="11"/>
  <c r="E89" i="11"/>
  <c r="U88" i="11"/>
  <c r="T88" i="11"/>
  <c r="S88" i="11"/>
  <c r="S87" i="11" s="1"/>
  <c r="R88" i="11"/>
  <c r="Q88" i="11"/>
  <c r="P88" i="11"/>
  <c r="E88" i="11"/>
  <c r="O75" i="11"/>
  <c r="N75" i="11"/>
  <c r="M75" i="11"/>
  <c r="L75" i="11"/>
  <c r="K75" i="11"/>
  <c r="J75" i="11"/>
  <c r="I75" i="11"/>
  <c r="H75" i="11"/>
  <c r="G75" i="11"/>
  <c r="F75" i="11"/>
  <c r="C75" i="11"/>
  <c r="B75" i="11"/>
  <c r="S74" i="11"/>
  <c r="R74" i="11"/>
  <c r="O74" i="11"/>
  <c r="N74" i="11"/>
  <c r="M74" i="11"/>
  <c r="L74" i="11"/>
  <c r="K74" i="11"/>
  <c r="J74" i="11"/>
  <c r="I74" i="11"/>
  <c r="Q74" i="11" s="1"/>
  <c r="H74" i="11"/>
  <c r="P74" i="11" s="1"/>
  <c r="G74" i="11"/>
  <c r="F74" i="11"/>
  <c r="C74" i="11"/>
  <c r="B74" i="11"/>
  <c r="E74" i="11" s="1"/>
  <c r="S73" i="11"/>
  <c r="R73" i="11"/>
  <c r="O73" i="11"/>
  <c r="N73" i="11"/>
  <c r="M73" i="11"/>
  <c r="L73" i="11"/>
  <c r="K73" i="11"/>
  <c r="J73" i="11"/>
  <c r="I73" i="11"/>
  <c r="Q73" i="11" s="1"/>
  <c r="H73" i="11"/>
  <c r="P73" i="11" s="1"/>
  <c r="G73" i="11"/>
  <c r="F73" i="11"/>
  <c r="C73" i="11"/>
  <c r="B73" i="11"/>
  <c r="E73" i="11" s="1"/>
  <c r="U72" i="11"/>
  <c r="T72" i="11"/>
  <c r="S72" i="11"/>
  <c r="R72" i="11"/>
  <c r="Q72" i="11"/>
  <c r="P72" i="11"/>
  <c r="E72" i="11"/>
  <c r="U71" i="11"/>
  <c r="T71" i="11"/>
  <c r="S71" i="11"/>
  <c r="R71" i="11"/>
  <c r="Q71" i="11"/>
  <c r="P71" i="11"/>
  <c r="E71" i="11"/>
  <c r="O69" i="11"/>
  <c r="N69" i="11"/>
  <c r="M69" i="11"/>
  <c r="L69" i="11"/>
  <c r="K69" i="11"/>
  <c r="J69" i="11"/>
  <c r="I69" i="11"/>
  <c r="H69" i="11"/>
  <c r="G69" i="11"/>
  <c r="F69" i="11"/>
  <c r="C69" i="11"/>
  <c r="B69" i="11"/>
  <c r="O68" i="11"/>
  <c r="N68" i="11"/>
  <c r="M68" i="11"/>
  <c r="S68" i="11" s="1"/>
  <c r="L68" i="11"/>
  <c r="R68" i="11" s="1"/>
  <c r="K68" i="11"/>
  <c r="J68" i="11"/>
  <c r="I68" i="11"/>
  <c r="H68" i="11"/>
  <c r="G68" i="11"/>
  <c r="F68" i="11"/>
  <c r="C68" i="11"/>
  <c r="B68" i="11"/>
  <c r="E68" i="11" s="1"/>
  <c r="U67" i="11"/>
  <c r="T67" i="11"/>
  <c r="S67" i="11"/>
  <c r="R67" i="11"/>
  <c r="Q67" i="11"/>
  <c r="P67" i="11"/>
  <c r="E67" i="11"/>
  <c r="U66" i="11"/>
  <c r="T66" i="11"/>
  <c r="S66" i="11"/>
  <c r="R66" i="11"/>
  <c r="Q66" i="11"/>
  <c r="P66" i="11"/>
  <c r="E66" i="11"/>
  <c r="U65" i="11"/>
  <c r="T65" i="11"/>
  <c r="S65" i="11"/>
  <c r="R65" i="11"/>
  <c r="Q65" i="11"/>
  <c r="P65" i="11"/>
  <c r="E65" i="11"/>
  <c r="U64" i="11"/>
  <c r="T64" i="11"/>
  <c r="S64" i="11"/>
  <c r="R64" i="11"/>
  <c r="Q64" i="11"/>
  <c r="P64" i="11"/>
  <c r="E64" i="11"/>
  <c r="S63" i="11"/>
  <c r="R63" i="11"/>
  <c r="Q63" i="11"/>
  <c r="P63" i="11"/>
  <c r="E63" i="11"/>
  <c r="T63" i="11" s="1"/>
  <c r="O61" i="11"/>
  <c r="N61" i="11"/>
  <c r="M61" i="11"/>
  <c r="S61" i="11" s="1"/>
  <c r="L61" i="11"/>
  <c r="R61" i="11" s="1"/>
  <c r="K61" i="11"/>
  <c r="J61" i="11"/>
  <c r="I61" i="11"/>
  <c r="Q61" i="11" s="1"/>
  <c r="H61" i="11"/>
  <c r="C61" i="11"/>
  <c r="B61" i="11"/>
  <c r="E61" i="11" s="1"/>
  <c r="S60" i="11"/>
  <c r="R60" i="11"/>
  <c r="Q60" i="11"/>
  <c r="P60" i="11"/>
  <c r="E60" i="11"/>
  <c r="T60" i="11" s="1"/>
  <c r="S59" i="11"/>
  <c r="R59" i="11"/>
  <c r="Q59" i="11"/>
  <c r="P59" i="11"/>
  <c r="E59" i="11"/>
  <c r="T59" i="11" s="1"/>
  <c r="S58" i="11"/>
  <c r="R58" i="11"/>
  <c r="Q58" i="11"/>
  <c r="P58" i="11"/>
  <c r="E58" i="11"/>
  <c r="U58" i="11" s="1"/>
  <c r="U57" i="11"/>
  <c r="T57" i="11"/>
  <c r="S57" i="11"/>
  <c r="R57" i="11"/>
  <c r="Q57" i="11"/>
  <c r="P57" i="11"/>
  <c r="E57" i="11"/>
  <c r="O55" i="11"/>
  <c r="S55" i="11" s="1"/>
  <c r="N55" i="11"/>
  <c r="M55" i="11"/>
  <c r="L55" i="11"/>
  <c r="R55" i="11" s="1"/>
  <c r="K55" i="11"/>
  <c r="J55" i="11"/>
  <c r="I55" i="11"/>
  <c r="H55" i="11"/>
  <c r="G55" i="11"/>
  <c r="F55" i="11"/>
  <c r="C55" i="11"/>
  <c r="B55" i="11"/>
  <c r="E55" i="11" s="1"/>
  <c r="U54" i="11"/>
  <c r="T54" i="11"/>
  <c r="S54" i="11"/>
  <c r="R54" i="11"/>
  <c r="Q54" i="11"/>
  <c r="P54" i="11"/>
  <c r="E54" i="11"/>
  <c r="U53" i="11"/>
  <c r="T53" i="11"/>
  <c r="S53" i="11"/>
  <c r="R53" i="11"/>
  <c r="Q53" i="11"/>
  <c r="P53" i="11"/>
  <c r="E53" i="11"/>
  <c r="S52" i="11"/>
  <c r="R52" i="11"/>
  <c r="Q52" i="11"/>
  <c r="P52" i="11"/>
  <c r="E52" i="11"/>
  <c r="U52" i="11" s="1"/>
  <c r="T51" i="11"/>
  <c r="S51" i="11"/>
  <c r="R51" i="11"/>
  <c r="Q51" i="11"/>
  <c r="P51" i="11"/>
  <c r="E51" i="11"/>
  <c r="U51" i="11" s="1"/>
  <c r="S50" i="11"/>
  <c r="R50" i="11"/>
  <c r="Q50" i="11"/>
  <c r="P50" i="11"/>
  <c r="E50" i="11"/>
  <c r="U50" i="11" s="1"/>
  <c r="S49" i="11"/>
  <c r="R49" i="11"/>
  <c r="Q49" i="11"/>
  <c r="P49" i="11"/>
  <c r="E49" i="11"/>
  <c r="T49" i="11" s="1"/>
  <c r="U48" i="11"/>
  <c r="S48" i="11"/>
  <c r="R48" i="11"/>
  <c r="Q48" i="11"/>
  <c r="P48" i="11"/>
  <c r="E48" i="11"/>
  <c r="T48" i="11" s="1"/>
  <c r="T47" i="11"/>
  <c r="S47" i="11"/>
  <c r="R47" i="11"/>
  <c r="Q47" i="11"/>
  <c r="P47" i="11"/>
  <c r="E47" i="11"/>
  <c r="U47" i="11" s="1"/>
  <c r="U46" i="11"/>
  <c r="T46" i="11"/>
  <c r="S46" i="11"/>
  <c r="R46" i="11"/>
  <c r="Q46" i="11"/>
  <c r="P46" i="11"/>
  <c r="E46" i="11"/>
  <c r="U45" i="11"/>
  <c r="T45" i="11"/>
  <c r="S45" i="11"/>
  <c r="R45" i="11"/>
  <c r="Q45" i="11"/>
  <c r="P45" i="11"/>
  <c r="E45" i="11"/>
  <c r="U44" i="11"/>
  <c r="T44" i="11"/>
  <c r="S44" i="11"/>
  <c r="R44" i="11"/>
  <c r="Q44" i="11"/>
  <c r="P44" i="11"/>
  <c r="E44" i="11"/>
  <c r="O42" i="11"/>
  <c r="N42" i="11"/>
  <c r="R42" i="11" s="1"/>
  <c r="M42" i="11"/>
  <c r="S42" i="11" s="1"/>
  <c r="L42" i="11"/>
  <c r="K42" i="11"/>
  <c r="J42" i="11"/>
  <c r="I42" i="11"/>
  <c r="H42" i="11"/>
  <c r="G42" i="11"/>
  <c r="F42" i="11"/>
  <c r="C42" i="11"/>
  <c r="E42" i="11" s="1"/>
  <c r="B42" i="11"/>
  <c r="U41" i="11"/>
  <c r="T41" i="11"/>
  <c r="S41" i="11"/>
  <c r="R41" i="11"/>
  <c r="Q41" i="11"/>
  <c r="P41" i="11"/>
  <c r="E41" i="11"/>
  <c r="S40" i="11"/>
  <c r="R40" i="11"/>
  <c r="Q40" i="11"/>
  <c r="P40" i="11"/>
  <c r="T40" i="11" s="1"/>
  <c r="E40" i="11"/>
  <c r="U40" i="11" s="1"/>
  <c r="S39" i="11"/>
  <c r="R39" i="11"/>
  <c r="Q39" i="11"/>
  <c r="P39" i="11"/>
  <c r="E39" i="11"/>
  <c r="U39" i="11" s="1"/>
  <c r="S38" i="11"/>
  <c r="R38" i="11"/>
  <c r="Q38" i="11"/>
  <c r="P38" i="11"/>
  <c r="E38" i="11"/>
  <c r="T38" i="11" s="1"/>
  <c r="S37" i="11"/>
  <c r="R37" i="11"/>
  <c r="Q37" i="11"/>
  <c r="P37" i="11"/>
  <c r="E37" i="11"/>
  <c r="U37" i="11" s="1"/>
  <c r="S35" i="11"/>
  <c r="O35" i="11"/>
  <c r="N35" i="11"/>
  <c r="M35" i="11"/>
  <c r="L35" i="11"/>
  <c r="R35" i="11" s="1"/>
  <c r="K35" i="11"/>
  <c r="J35" i="11"/>
  <c r="I35" i="11"/>
  <c r="Q35" i="11" s="1"/>
  <c r="H35" i="11"/>
  <c r="P35" i="11" s="1"/>
  <c r="G35" i="11"/>
  <c r="F35" i="11"/>
  <c r="C35" i="11"/>
  <c r="B35" i="11"/>
  <c r="E35" i="11" s="1"/>
  <c r="S34" i="11"/>
  <c r="R34" i="11"/>
  <c r="Q34" i="11"/>
  <c r="P34" i="11"/>
  <c r="E34" i="11"/>
  <c r="U34" i="11" s="1"/>
  <c r="O32" i="11"/>
  <c r="N32" i="11"/>
  <c r="M32" i="11"/>
  <c r="S32" i="11" s="1"/>
  <c r="L32" i="11"/>
  <c r="R32" i="11" s="1"/>
  <c r="K32" i="11"/>
  <c r="J32" i="11"/>
  <c r="I32" i="11"/>
  <c r="H32" i="11"/>
  <c r="G32" i="11"/>
  <c r="F32" i="11"/>
  <c r="C32" i="11"/>
  <c r="B32" i="11"/>
  <c r="S31" i="11"/>
  <c r="R31" i="11"/>
  <c r="Q31" i="11"/>
  <c r="P31" i="11"/>
  <c r="E31" i="11"/>
  <c r="U31" i="11" s="1"/>
  <c r="U30" i="11"/>
  <c r="T30" i="11"/>
  <c r="S30" i="11"/>
  <c r="R30" i="11"/>
  <c r="Q30" i="11"/>
  <c r="P30" i="11"/>
  <c r="E30" i="11"/>
  <c r="S29" i="11"/>
  <c r="R29" i="11"/>
  <c r="Q29" i="11"/>
  <c r="P29" i="11"/>
  <c r="E29" i="11"/>
  <c r="U29" i="11" s="1"/>
  <c r="S28" i="11"/>
  <c r="R28" i="11"/>
  <c r="Q28" i="11"/>
  <c r="P28" i="11"/>
  <c r="E28" i="11"/>
  <c r="U28" i="11" s="1"/>
  <c r="S26" i="11"/>
  <c r="R26" i="11"/>
  <c r="O26" i="11"/>
  <c r="N26" i="11"/>
  <c r="M26" i="11"/>
  <c r="L26" i="11"/>
  <c r="K26" i="11"/>
  <c r="J26" i="11"/>
  <c r="I26" i="11"/>
  <c r="Q26" i="11" s="1"/>
  <c r="H26" i="11"/>
  <c r="P26" i="11" s="1"/>
  <c r="G26" i="11"/>
  <c r="F26" i="11"/>
  <c r="C26" i="11"/>
  <c r="B26" i="11"/>
  <c r="E26" i="11" s="1"/>
  <c r="U25" i="11"/>
  <c r="T25" i="11"/>
  <c r="S25" i="11"/>
  <c r="R25" i="11"/>
  <c r="Q25" i="11"/>
  <c r="P25" i="11"/>
  <c r="E25" i="11"/>
  <c r="U24" i="11"/>
  <c r="T24" i="11"/>
  <c r="S24" i="11"/>
  <c r="R24" i="11"/>
  <c r="Q24" i="11"/>
  <c r="P24" i="11"/>
  <c r="E24" i="11"/>
  <c r="U23" i="11"/>
  <c r="T23" i="11"/>
  <c r="S23" i="11"/>
  <c r="R23" i="11"/>
  <c r="Q23" i="11"/>
  <c r="P23" i="11"/>
  <c r="E23" i="11"/>
  <c r="S22" i="11"/>
  <c r="R22" i="11"/>
  <c r="Q22" i="11"/>
  <c r="P22" i="11"/>
  <c r="E22" i="11"/>
  <c r="U22" i="11" s="1"/>
  <c r="S21" i="11"/>
  <c r="R21" i="11"/>
  <c r="Q21" i="11"/>
  <c r="P21" i="11"/>
  <c r="E21" i="11"/>
  <c r="T21" i="11" s="1"/>
  <c r="S20" i="11"/>
  <c r="R20" i="11"/>
  <c r="Q20" i="11"/>
  <c r="P20" i="11"/>
  <c r="E20" i="11"/>
  <c r="U20" i="11" s="1"/>
  <c r="U19" i="11"/>
  <c r="T19" i="11"/>
  <c r="S19" i="11"/>
  <c r="R19" i="11"/>
  <c r="Q19" i="11"/>
  <c r="P19" i="11"/>
  <c r="E19" i="11"/>
  <c r="S17" i="11"/>
  <c r="R17" i="11"/>
  <c r="O17" i="11"/>
  <c r="N17" i="11"/>
  <c r="M17" i="11"/>
  <c r="L17" i="11"/>
  <c r="K17" i="11"/>
  <c r="J17" i="11"/>
  <c r="I17" i="11"/>
  <c r="Q17" i="11" s="1"/>
  <c r="H17" i="11"/>
  <c r="G17" i="11"/>
  <c r="F17" i="11"/>
  <c r="C17" i="11"/>
  <c r="B17" i="11"/>
  <c r="E17" i="11" s="1"/>
  <c r="U16" i="11"/>
  <c r="T16" i="11"/>
  <c r="S16" i="11"/>
  <c r="R16" i="11"/>
  <c r="Q16" i="11"/>
  <c r="P16" i="11"/>
  <c r="E16" i="11"/>
  <c r="U15" i="11"/>
  <c r="T15" i="11"/>
  <c r="S15" i="11"/>
  <c r="R15" i="11"/>
  <c r="Q15" i="11"/>
  <c r="P15" i="11"/>
  <c r="E15" i="11"/>
  <c r="U14" i="11"/>
  <c r="T14" i="11"/>
  <c r="S14" i="11"/>
  <c r="R14" i="11"/>
  <c r="Q14" i="11"/>
  <c r="P14" i="11"/>
  <c r="E14" i="11"/>
  <c r="U13" i="11"/>
  <c r="T13" i="11"/>
  <c r="S13" i="11"/>
  <c r="R13" i="11"/>
  <c r="Q13" i="11"/>
  <c r="P13" i="11"/>
  <c r="E13" i="11"/>
  <c r="U12" i="11"/>
  <c r="T12" i="11"/>
  <c r="S12" i="11"/>
  <c r="R12" i="11"/>
  <c r="Q12" i="11"/>
  <c r="P12" i="11"/>
  <c r="E12" i="11"/>
  <c r="S11" i="11"/>
  <c r="R11" i="11"/>
  <c r="Q11" i="11"/>
  <c r="P11" i="11"/>
  <c r="E11" i="11"/>
  <c r="S10" i="11"/>
  <c r="R10" i="11"/>
  <c r="Q10" i="11"/>
  <c r="P10" i="11"/>
  <c r="E10" i="11"/>
  <c r="U9" i="11"/>
  <c r="S9" i="11"/>
  <c r="R9" i="11"/>
  <c r="Q9" i="11"/>
  <c r="P9" i="11"/>
  <c r="E9" i="11"/>
  <c r="U96" i="10"/>
  <c r="T96" i="10"/>
  <c r="S96" i="10"/>
  <c r="R96" i="10"/>
  <c r="Q96" i="10"/>
  <c r="P96" i="10"/>
  <c r="E96" i="10"/>
  <c r="U95" i="10"/>
  <c r="T95" i="10"/>
  <c r="S95" i="10"/>
  <c r="R95" i="10"/>
  <c r="Q95" i="10"/>
  <c r="P95" i="10"/>
  <c r="E95" i="10"/>
  <c r="U94" i="10"/>
  <c r="T94" i="10"/>
  <c r="S94" i="10"/>
  <c r="R94" i="10"/>
  <c r="Q94" i="10"/>
  <c r="P94" i="10"/>
  <c r="E94" i="10"/>
  <c r="U93" i="10"/>
  <c r="T93" i="10"/>
  <c r="S93" i="10"/>
  <c r="R93" i="10"/>
  <c r="Q93" i="10"/>
  <c r="P93" i="10"/>
  <c r="E93" i="10"/>
  <c r="U92" i="10"/>
  <c r="T92" i="10"/>
  <c r="S92" i="10"/>
  <c r="R92" i="10"/>
  <c r="Q92" i="10"/>
  <c r="P92" i="10"/>
  <c r="E92" i="10"/>
  <c r="S91" i="10"/>
  <c r="R91" i="10"/>
  <c r="Q91" i="10"/>
  <c r="P91" i="10"/>
  <c r="E91" i="10"/>
  <c r="S90" i="10"/>
  <c r="R90" i="10"/>
  <c r="Q90" i="10"/>
  <c r="P90" i="10"/>
  <c r="E90" i="10"/>
  <c r="U89" i="10"/>
  <c r="S89" i="10"/>
  <c r="R89" i="10"/>
  <c r="Q89" i="10"/>
  <c r="P89" i="10"/>
  <c r="E89" i="10"/>
  <c r="T89" i="10" s="1"/>
  <c r="U88" i="10"/>
  <c r="T88" i="10"/>
  <c r="S88" i="10"/>
  <c r="R88" i="10"/>
  <c r="Q88" i="10"/>
  <c r="P88" i="10"/>
  <c r="E88" i="10"/>
  <c r="W75" i="10"/>
  <c r="V75" i="10"/>
  <c r="S75" i="10"/>
  <c r="O75" i="10"/>
  <c r="N75" i="10"/>
  <c r="M75" i="10"/>
  <c r="L75" i="10"/>
  <c r="R75" i="10" s="1"/>
  <c r="K75" i="10"/>
  <c r="J75" i="10"/>
  <c r="I75" i="10"/>
  <c r="Q75" i="10" s="1"/>
  <c r="H75" i="10"/>
  <c r="G75" i="10"/>
  <c r="F75" i="10"/>
  <c r="C75" i="10"/>
  <c r="B75" i="10"/>
  <c r="E75" i="10" s="1"/>
  <c r="O74" i="10"/>
  <c r="N74" i="10"/>
  <c r="M74" i="10"/>
  <c r="S74" i="10" s="1"/>
  <c r="L74" i="10"/>
  <c r="K74" i="10"/>
  <c r="J74" i="10"/>
  <c r="I74" i="10"/>
  <c r="H74" i="10"/>
  <c r="G74" i="10"/>
  <c r="F74" i="10"/>
  <c r="C74" i="10"/>
  <c r="E74" i="10" s="1"/>
  <c r="B74" i="10"/>
  <c r="O73" i="10"/>
  <c r="N73" i="10"/>
  <c r="R73" i="10" s="1"/>
  <c r="M73" i="10"/>
  <c r="S73" i="10" s="1"/>
  <c r="L73" i="10"/>
  <c r="K73" i="10"/>
  <c r="J73" i="10"/>
  <c r="I73" i="10"/>
  <c r="Q73" i="10" s="1"/>
  <c r="H73" i="10"/>
  <c r="G73" i="10"/>
  <c r="F73" i="10"/>
  <c r="E73" i="10"/>
  <c r="C73" i="10"/>
  <c r="B73" i="10"/>
  <c r="S72" i="10"/>
  <c r="R72" i="10"/>
  <c r="Q72" i="10"/>
  <c r="U72" i="10" s="1"/>
  <c r="P72" i="10"/>
  <c r="T72" i="10" s="1"/>
  <c r="E72" i="10"/>
  <c r="S71" i="10"/>
  <c r="R71" i="10"/>
  <c r="Q71" i="10"/>
  <c r="P71" i="10"/>
  <c r="E71" i="10"/>
  <c r="W69" i="10"/>
  <c r="V69" i="10"/>
  <c r="O69" i="10"/>
  <c r="N69" i="10"/>
  <c r="M69" i="10"/>
  <c r="S69" i="10" s="1"/>
  <c r="L69" i="10"/>
  <c r="K69" i="10"/>
  <c r="J69" i="10"/>
  <c r="I69" i="10"/>
  <c r="H69" i="10"/>
  <c r="G69" i="10"/>
  <c r="F69" i="10"/>
  <c r="C69" i="10"/>
  <c r="B69" i="10"/>
  <c r="S68" i="10"/>
  <c r="R68" i="10"/>
  <c r="O68" i="10"/>
  <c r="N68" i="10"/>
  <c r="M68" i="10"/>
  <c r="L68" i="10"/>
  <c r="K68" i="10"/>
  <c r="J68" i="10"/>
  <c r="I68" i="10"/>
  <c r="H68" i="10"/>
  <c r="P68" i="10" s="1"/>
  <c r="G68" i="10"/>
  <c r="F68" i="10"/>
  <c r="C68" i="10"/>
  <c r="B68" i="10"/>
  <c r="U67" i="10"/>
  <c r="T67" i="10"/>
  <c r="S67" i="10"/>
  <c r="R67" i="10"/>
  <c r="Q67" i="10"/>
  <c r="P67" i="10"/>
  <c r="E67" i="10"/>
  <c r="U66" i="10"/>
  <c r="T66" i="10"/>
  <c r="S66" i="10"/>
  <c r="R66" i="10"/>
  <c r="Q66" i="10"/>
  <c r="P66" i="10"/>
  <c r="E66" i="10"/>
  <c r="S65" i="10"/>
  <c r="R65" i="10"/>
  <c r="Q65" i="10"/>
  <c r="P65" i="10"/>
  <c r="E65" i="10"/>
  <c r="U65" i="10" s="1"/>
  <c r="S64" i="10"/>
  <c r="R64" i="10"/>
  <c r="Q64" i="10"/>
  <c r="P64" i="10"/>
  <c r="E64" i="10"/>
  <c r="S63" i="10"/>
  <c r="R63" i="10"/>
  <c r="Q63" i="10"/>
  <c r="P63" i="10"/>
  <c r="E63" i="10"/>
  <c r="O61" i="10"/>
  <c r="N61" i="10"/>
  <c r="M61" i="10"/>
  <c r="S61" i="10" s="1"/>
  <c r="L61" i="10"/>
  <c r="R61" i="10" s="1"/>
  <c r="K61" i="10"/>
  <c r="J61" i="10"/>
  <c r="I61" i="10"/>
  <c r="H61" i="10"/>
  <c r="C61" i="10"/>
  <c r="B61" i="10"/>
  <c r="S60" i="10"/>
  <c r="R60" i="10"/>
  <c r="Q60" i="10"/>
  <c r="P60" i="10"/>
  <c r="E60" i="10"/>
  <c r="U60" i="10" s="1"/>
  <c r="S59" i="10"/>
  <c r="R59" i="10"/>
  <c r="Q59" i="10"/>
  <c r="P59" i="10"/>
  <c r="E59" i="10"/>
  <c r="T59" i="10" s="1"/>
  <c r="T58" i="10"/>
  <c r="S58" i="10"/>
  <c r="R58" i="10"/>
  <c r="Q58" i="10"/>
  <c r="P58" i="10"/>
  <c r="E58" i="10"/>
  <c r="U58" i="10" s="1"/>
  <c r="U57" i="10"/>
  <c r="T57" i="10"/>
  <c r="S57" i="10"/>
  <c r="R57" i="10"/>
  <c r="Q57" i="10"/>
  <c r="P57" i="10"/>
  <c r="E57" i="10"/>
  <c r="O55" i="10"/>
  <c r="N55" i="10"/>
  <c r="M55" i="10"/>
  <c r="L55" i="10"/>
  <c r="R55" i="10" s="1"/>
  <c r="K55" i="10"/>
  <c r="J55" i="10"/>
  <c r="I55" i="10"/>
  <c r="H55" i="10"/>
  <c r="G55" i="10"/>
  <c r="F55" i="10"/>
  <c r="C55" i="10"/>
  <c r="B55" i="10"/>
  <c r="U54" i="10"/>
  <c r="T54" i="10"/>
  <c r="S54" i="10"/>
  <c r="R54" i="10"/>
  <c r="Q54" i="10"/>
  <c r="P54" i="10"/>
  <c r="E54" i="10"/>
  <c r="S53" i="10"/>
  <c r="R53" i="10"/>
  <c r="Q53" i="10"/>
  <c r="P53" i="10"/>
  <c r="T53" i="10" s="1"/>
  <c r="E53" i="10"/>
  <c r="S52" i="10"/>
  <c r="R52" i="10"/>
  <c r="Q52" i="10"/>
  <c r="P52" i="10"/>
  <c r="E52" i="10"/>
  <c r="S51" i="10"/>
  <c r="R51" i="10"/>
  <c r="Q51" i="10"/>
  <c r="P51" i="10"/>
  <c r="E51" i="10"/>
  <c r="U50" i="10"/>
  <c r="S50" i="10"/>
  <c r="R50" i="10"/>
  <c r="Q50" i="10"/>
  <c r="P50" i="10"/>
  <c r="E50" i="10"/>
  <c r="T50" i="10" s="1"/>
  <c r="S49" i="10"/>
  <c r="R49" i="10"/>
  <c r="Q49" i="10"/>
  <c r="P49" i="10"/>
  <c r="E49" i="10"/>
  <c r="U49" i="10" s="1"/>
  <c r="S48" i="10"/>
  <c r="R48" i="10"/>
  <c r="Q48" i="10"/>
  <c r="P48" i="10"/>
  <c r="E48" i="10"/>
  <c r="U48" i="10" s="1"/>
  <c r="U47" i="10"/>
  <c r="S47" i="10"/>
  <c r="R47" i="10"/>
  <c r="Q47" i="10"/>
  <c r="P47" i="10"/>
  <c r="E47" i="10"/>
  <c r="T47" i="10" s="1"/>
  <c r="U46" i="10"/>
  <c r="T46" i="10"/>
  <c r="S46" i="10"/>
  <c r="R46" i="10"/>
  <c r="Q46" i="10"/>
  <c r="P46" i="10"/>
  <c r="E46" i="10"/>
  <c r="U45" i="10"/>
  <c r="T45" i="10"/>
  <c r="S45" i="10"/>
  <c r="R45" i="10"/>
  <c r="Q45" i="10"/>
  <c r="P45" i="10"/>
  <c r="E45" i="10"/>
  <c r="U44" i="10"/>
  <c r="T44" i="10"/>
  <c r="S44" i="10"/>
  <c r="R44" i="10"/>
  <c r="Q44" i="10"/>
  <c r="P44" i="10"/>
  <c r="E44" i="10"/>
  <c r="O42" i="10"/>
  <c r="N42" i="10"/>
  <c r="M42" i="10"/>
  <c r="S42" i="10" s="1"/>
  <c r="L42" i="10"/>
  <c r="R42" i="10" s="1"/>
  <c r="K42" i="10"/>
  <c r="J42" i="10"/>
  <c r="I42" i="10"/>
  <c r="H42" i="10"/>
  <c r="G42" i="10"/>
  <c r="F42" i="10"/>
  <c r="C42" i="10"/>
  <c r="B42" i="10"/>
  <c r="E42" i="10" s="1"/>
  <c r="U41" i="10"/>
  <c r="T41" i="10"/>
  <c r="S41" i="10"/>
  <c r="R41" i="10"/>
  <c r="Q41" i="10"/>
  <c r="P41" i="10"/>
  <c r="E41" i="10"/>
  <c r="S40" i="10"/>
  <c r="R40" i="10"/>
  <c r="Q40" i="10"/>
  <c r="P40" i="10"/>
  <c r="E40" i="10"/>
  <c r="U40" i="10" s="1"/>
  <c r="U39" i="10"/>
  <c r="S39" i="10"/>
  <c r="R39" i="10"/>
  <c r="Q39" i="10"/>
  <c r="P39" i="10"/>
  <c r="E39" i="10"/>
  <c r="T39" i="10" s="1"/>
  <c r="S38" i="10"/>
  <c r="R38" i="10"/>
  <c r="Q38" i="10"/>
  <c r="P38" i="10"/>
  <c r="E38" i="10"/>
  <c r="U38" i="10" s="1"/>
  <c r="S37" i="10"/>
  <c r="R37" i="10"/>
  <c r="Q37" i="10"/>
  <c r="P37" i="10"/>
  <c r="E37" i="10"/>
  <c r="S35" i="10"/>
  <c r="O35" i="10"/>
  <c r="N35" i="10"/>
  <c r="M35" i="10"/>
  <c r="L35" i="10"/>
  <c r="R35" i="10" s="1"/>
  <c r="K35" i="10"/>
  <c r="J35" i="10"/>
  <c r="I35" i="10"/>
  <c r="Q35" i="10" s="1"/>
  <c r="H35" i="10"/>
  <c r="P35" i="10" s="1"/>
  <c r="G35" i="10"/>
  <c r="F35" i="10"/>
  <c r="C35" i="10"/>
  <c r="B35" i="10"/>
  <c r="E35" i="10" s="1"/>
  <c r="S34" i="10"/>
  <c r="R34" i="10"/>
  <c r="Q34" i="10"/>
  <c r="P34" i="10"/>
  <c r="E34" i="10"/>
  <c r="U34" i="10" s="1"/>
  <c r="S32" i="10"/>
  <c r="O32" i="10"/>
  <c r="N32" i="10"/>
  <c r="M32" i="10"/>
  <c r="L32" i="10"/>
  <c r="R32" i="10" s="1"/>
  <c r="K32" i="10"/>
  <c r="J32" i="10"/>
  <c r="I32" i="10"/>
  <c r="H32" i="10"/>
  <c r="P32" i="10" s="1"/>
  <c r="G32" i="10"/>
  <c r="F32" i="10"/>
  <c r="C32" i="10"/>
  <c r="B32" i="10"/>
  <c r="E32" i="10" s="1"/>
  <c r="S31" i="10"/>
  <c r="R31" i="10"/>
  <c r="Q31" i="10"/>
  <c r="P31" i="10"/>
  <c r="E31" i="10"/>
  <c r="U31" i="10" s="1"/>
  <c r="U30" i="10"/>
  <c r="S30" i="10"/>
  <c r="R30" i="10"/>
  <c r="Q30" i="10"/>
  <c r="P30" i="10"/>
  <c r="E30" i="10"/>
  <c r="T30" i="10" s="1"/>
  <c r="U29" i="10"/>
  <c r="T29" i="10"/>
  <c r="S29" i="10"/>
  <c r="R29" i="10"/>
  <c r="Q29" i="10"/>
  <c r="P29" i="10"/>
  <c r="E29" i="10"/>
  <c r="S28" i="10"/>
  <c r="R28" i="10"/>
  <c r="Q28" i="10"/>
  <c r="P28" i="10"/>
  <c r="E28" i="10"/>
  <c r="U28" i="10" s="1"/>
  <c r="W26" i="10"/>
  <c r="V26" i="10"/>
  <c r="S26" i="10"/>
  <c r="R26" i="10"/>
  <c r="O26" i="10"/>
  <c r="N26" i="10"/>
  <c r="M26" i="10"/>
  <c r="L26" i="10"/>
  <c r="K26" i="10"/>
  <c r="J26" i="10"/>
  <c r="I26" i="10"/>
  <c r="Q26" i="10" s="1"/>
  <c r="H26" i="10"/>
  <c r="P26" i="10" s="1"/>
  <c r="G26" i="10"/>
  <c r="F26" i="10"/>
  <c r="C26" i="10"/>
  <c r="B26" i="10"/>
  <c r="E26" i="10" s="1"/>
  <c r="U25" i="10"/>
  <c r="S25" i="10"/>
  <c r="R25" i="10"/>
  <c r="Q25" i="10"/>
  <c r="P25" i="10"/>
  <c r="E25" i="10"/>
  <c r="T25" i="10" s="1"/>
  <c r="U24" i="10"/>
  <c r="T24" i="10"/>
  <c r="S24" i="10"/>
  <c r="R24" i="10"/>
  <c r="Q24" i="10"/>
  <c r="P24" i="10"/>
  <c r="E24" i="10"/>
  <c r="U23" i="10"/>
  <c r="T23" i="10"/>
  <c r="S23" i="10"/>
  <c r="R23" i="10"/>
  <c r="Q23" i="10"/>
  <c r="P23" i="10"/>
  <c r="E23" i="10"/>
  <c r="U22" i="10"/>
  <c r="T22" i="10"/>
  <c r="S22" i="10"/>
  <c r="R22" i="10"/>
  <c r="Q22" i="10"/>
  <c r="P22" i="10"/>
  <c r="E22" i="10"/>
  <c r="S21" i="10"/>
  <c r="R21" i="10"/>
  <c r="Q21" i="10"/>
  <c r="P21" i="10"/>
  <c r="E21" i="10"/>
  <c r="U21" i="10" s="1"/>
  <c r="U20" i="10"/>
  <c r="T20" i="10"/>
  <c r="S20" i="10"/>
  <c r="R20" i="10"/>
  <c r="Q20" i="10"/>
  <c r="P20" i="10"/>
  <c r="E20" i="10"/>
  <c r="S19" i="10"/>
  <c r="R19" i="10"/>
  <c r="Q19" i="10"/>
  <c r="P19" i="10"/>
  <c r="E19" i="10"/>
  <c r="U19" i="10" s="1"/>
  <c r="O17" i="10"/>
  <c r="N17" i="10"/>
  <c r="M17" i="10"/>
  <c r="S17" i="10" s="1"/>
  <c r="L17" i="10"/>
  <c r="R17" i="10" s="1"/>
  <c r="K17" i="10"/>
  <c r="J17" i="10"/>
  <c r="I17" i="10"/>
  <c r="Q17" i="10" s="1"/>
  <c r="H17" i="10"/>
  <c r="P17" i="10" s="1"/>
  <c r="G17" i="10"/>
  <c r="F17" i="10"/>
  <c r="C17" i="10"/>
  <c r="E17" i="10" s="1"/>
  <c r="B17" i="10"/>
  <c r="S16" i="10"/>
  <c r="R16" i="10"/>
  <c r="Q16" i="10"/>
  <c r="P16" i="10"/>
  <c r="E16" i="10"/>
  <c r="U16" i="10" s="1"/>
  <c r="S15" i="10"/>
  <c r="R15" i="10"/>
  <c r="Q15" i="10"/>
  <c r="P15" i="10"/>
  <c r="E15" i="10"/>
  <c r="U15" i="10" s="1"/>
  <c r="U14" i="10"/>
  <c r="S14" i="10"/>
  <c r="R14" i="10"/>
  <c r="Q14" i="10"/>
  <c r="P14" i="10"/>
  <c r="E14" i="10"/>
  <c r="T14" i="10" s="1"/>
  <c r="U13" i="10"/>
  <c r="T13" i="10"/>
  <c r="S13" i="10"/>
  <c r="R13" i="10"/>
  <c r="Q13" i="10"/>
  <c r="P13" i="10"/>
  <c r="E13" i="10"/>
  <c r="U12" i="10"/>
  <c r="T12" i="10"/>
  <c r="S12" i="10"/>
  <c r="R12" i="10"/>
  <c r="Q12" i="10"/>
  <c r="P12" i="10"/>
  <c r="E12" i="10"/>
  <c r="U11" i="10"/>
  <c r="T11" i="10"/>
  <c r="S11" i="10"/>
  <c r="R11" i="10"/>
  <c r="Q11" i="10"/>
  <c r="P11" i="10"/>
  <c r="E11" i="10"/>
  <c r="T10" i="10"/>
  <c r="S10" i="10"/>
  <c r="R10" i="10"/>
  <c r="Q10" i="10"/>
  <c r="U10" i="10" s="1"/>
  <c r="P10" i="10"/>
  <c r="E10" i="10"/>
  <c r="U9" i="10"/>
  <c r="T9" i="10"/>
  <c r="S9" i="10"/>
  <c r="R9" i="10"/>
  <c r="Q9" i="10"/>
  <c r="P9" i="10"/>
  <c r="E9" i="10"/>
  <c r="S96" i="9"/>
  <c r="R96" i="9"/>
  <c r="Q96" i="9"/>
  <c r="P96" i="9"/>
  <c r="E96" i="9"/>
  <c r="U96" i="9" s="1"/>
  <c r="S95" i="9"/>
  <c r="R95" i="9"/>
  <c r="Q95" i="9"/>
  <c r="P95" i="9"/>
  <c r="E95" i="9"/>
  <c r="U95" i="9" s="1"/>
  <c r="U94" i="9"/>
  <c r="S94" i="9"/>
  <c r="R94" i="9"/>
  <c r="Q94" i="9"/>
  <c r="P94" i="9"/>
  <c r="E94" i="9"/>
  <c r="T94" i="9" s="1"/>
  <c r="U93" i="9"/>
  <c r="T93" i="9"/>
  <c r="S93" i="9"/>
  <c r="R93" i="9"/>
  <c r="Q93" i="9"/>
  <c r="P93" i="9"/>
  <c r="E93" i="9"/>
  <c r="U92" i="9"/>
  <c r="T92" i="9"/>
  <c r="S92" i="9"/>
  <c r="R92" i="9"/>
  <c r="Q92" i="9"/>
  <c r="P92" i="9"/>
  <c r="E92" i="9"/>
  <c r="U91" i="9"/>
  <c r="T91" i="9"/>
  <c r="S91" i="9"/>
  <c r="R91" i="9"/>
  <c r="Q91" i="9"/>
  <c r="P91" i="9"/>
  <c r="E91" i="9"/>
  <c r="U90" i="9"/>
  <c r="T90" i="9"/>
  <c r="S90" i="9"/>
  <c r="R90" i="9"/>
  <c r="Q90" i="9"/>
  <c r="P90" i="9"/>
  <c r="E90" i="9"/>
  <c r="U89" i="9"/>
  <c r="T89" i="9"/>
  <c r="S89" i="9"/>
  <c r="R89" i="9"/>
  <c r="Q89" i="9"/>
  <c r="P89" i="9"/>
  <c r="E89" i="9"/>
  <c r="S88" i="9"/>
  <c r="R88" i="9"/>
  <c r="Q88" i="9"/>
  <c r="P88" i="9"/>
  <c r="E88" i="9"/>
  <c r="O75" i="9"/>
  <c r="N75" i="9"/>
  <c r="M75" i="9"/>
  <c r="L75" i="9"/>
  <c r="K75" i="9"/>
  <c r="J75" i="9"/>
  <c r="I75" i="9"/>
  <c r="H75" i="9"/>
  <c r="G75" i="9"/>
  <c r="F75" i="9"/>
  <c r="C75" i="9"/>
  <c r="B75" i="9"/>
  <c r="O74" i="9"/>
  <c r="N74" i="9"/>
  <c r="R74" i="9" s="1"/>
  <c r="M74" i="9"/>
  <c r="S74" i="9" s="1"/>
  <c r="L74" i="9"/>
  <c r="K74" i="9"/>
  <c r="J74" i="9"/>
  <c r="I74" i="9"/>
  <c r="Q74" i="9" s="1"/>
  <c r="H74" i="9"/>
  <c r="P74" i="9" s="1"/>
  <c r="G74" i="9"/>
  <c r="F74" i="9"/>
  <c r="E74" i="9"/>
  <c r="C74" i="9"/>
  <c r="B74" i="9"/>
  <c r="O73" i="9"/>
  <c r="S73" i="9" s="1"/>
  <c r="N73" i="9"/>
  <c r="R73" i="9" s="1"/>
  <c r="M73" i="9"/>
  <c r="L73" i="9"/>
  <c r="K73" i="9"/>
  <c r="J73" i="9"/>
  <c r="I73" i="9"/>
  <c r="Q73" i="9" s="1"/>
  <c r="H73" i="9"/>
  <c r="P73" i="9" s="1"/>
  <c r="G73" i="9"/>
  <c r="F73" i="9"/>
  <c r="C73" i="9"/>
  <c r="B73" i="9"/>
  <c r="E73" i="9" s="1"/>
  <c r="U72" i="9"/>
  <c r="T72" i="9"/>
  <c r="S72" i="9"/>
  <c r="R72" i="9"/>
  <c r="Q72" i="9"/>
  <c r="P72" i="9"/>
  <c r="E72" i="9"/>
  <c r="S71" i="9"/>
  <c r="R71" i="9"/>
  <c r="Q71" i="9"/>
  <c r="U71" i="9" s="1"/>
  <c r="P71" i="9"/>
  <c r="T71" i="9" s="1"/>
  <c r="E71" i="9"/>
  <c r="O69" i="9"/>
  <c r="N69" i="9"/>
  <c r="M69" i="9"/>
  <c r="L69" i="9"/>
  <c r="K69" i="9"/>
  <c r="J69" i="9"/>
  <c r="I69" i="9"/>
  <c r="H69" i="9"/>
  <c r="G69" i="9"/>
  <c r="F69" i="9"/>
  <c r="C69" i="9"/>
  <c r="B69" i="9"/>
  <c r="O68" i="9"/>
  <c r="N68" i="9"/>
  <c r="M68" i="9"/>
  <c r="S68" i="9" s="1"/>
  <c r="L68" i="9"/>
  <c r="R68" i="9" s="1"/>
  <c r="K68" i="9"/>
  <c r="J68" i="9"/>
  <c r="I68" i="9"/>
  <c r="Q68" i="9" s="1"/>
  <c r="H68" i="9"/>
  <c r="G68" i="9"/>
  <c r="F68" i="9"/>
  <c r="C68" i="9"/>
  <c r="B68" i="9"/>
  <c r="U67" i="9"/>
  <c r="T67" i="9"/>
  <c r="S67" i="9"/>
  <c r="R67" i="9"/>
  <c r="Q67" i="9"/>
  <c r="P67" i="9"/>
  <c r="E67" i="9"/>
  <c r="T66" i="9"/>
  <c r="S66" i="9"/>
  <c r="R66" i="9"/>
  <c r="Q66" i="9"/>
  <c r="P66" i="9"/>
  <c r="E66" i="9"/>
  <c r="U66" i="9" s="1"/>
  <c r="S65" i="9"/>
  <c r="R65" i="9"/>
  <c r="Q65" i="9"/>
  <c r="P65" i="9"/>
  <c r="E65" i="9"/>
  <c r="U65" i="9" s="1"/>
  <c r="S64" i="9"/>
  <c r="R64" i="9"/>
  <c r="Q64" i="9"/>
  <c r="P64" i="9"/>
  <c r="E64" i="9"/>
  <c r="U64" i="9" s="1"/>
  <c r="U63" i="9"/>
  <c r="S63" i="9"/>
  <c r="R63" i="9"/>
  <c r="Q63" i="9"/>
  <c r="P63" i="9"/>
  <c r="E63" i="9"/>
  <c r="O61" i="9"/>
  <c r="N61" i="9"/>
  <c r="M61" i="9"/>
  <c r="S61" i="9" s="1"/>
  <c r="L61" i="9"/>
  <c r="R61" i="9" s="1"/>
  <c r="K61" i="9"/>
  <c r="J61" i="9"/>
  <c r="I61" i="9"/>
  <c r="H61" i="9"/>
  <c r="C61" i="9"/>
  <c r="B61" i="9"/>
  <c r="U60" i="9"/>
  <c r="S60" i="9"/>
  <c r="R60" i="9"/>
  <c r="Q60" i="9"/>
  <c r="P60" i="9"/>
  <c r="E60" i="9"/>
  <c r="T60" i="9" s="1"/>
  <c r="S59" i="9"/>
  <c r="R59" i="9"/>
  <c r="Q59" i="9"/>
  <c r="P59" i="9"/>
  <c r="E59" i="9"/>
  <c r="U59" i="9" s="1"/>
  <c r="S58" i="9"/>
  <c r="R58" i="9"/>
  <c r="Q58" i="9"/>
  <c r="P58" i="9"/>
  <c r="E58" i="9"/>
  <c r="U58" i="9" s="1"/>
  <c r="T57" i="9"/>
  <c r="S57" i="9"/>
  <c r="R57" i="9"/>
  <c r="Q57" i="9"/>
  <c r="P57" i="9"/>
  <c r="E57" i="9"/>
  <c r="U57" i="9" s="1"/>
  <c r="O55" i="9"/>
  <c r="N55" i="9"/>
  <c r="M55" i="9"/>
  <c r="L55" i="9"/>
  <c r="K55" i="9"/>
  <c r="J55" i="9"/>
  <c r="I55" i="9"/>
  <c r="H55" i="9"/>
  <c r="G55" i="9"/>
  <c r="F55" i="9"/>
  <c r="C55" i="9"/>
  <c r="B55" i="9"/>
  <c r="T54" i="9"/>
  <c r="S54" i="9"/>
  <c r="R54" i="9"/>
  <c r="Q54" i="9"/>
  <c r="P54" i="9"/>
  <c r="E54" i="9"/>
  <c r="U54" i="9" s="1"/>
  <c r="S53" i="9"/>
  <c r="R53" i="9"/>
  <c r="Q53" i="9"/>
  <c r="P53" i="9"/>
  <c r="E53" i="9"/>
  <c r="U53" i="9" s="1"/>
  <c r="S52" i="9"/>
  <c r="R52" i="9"/>
  <c r="Q52" i="9"/>
  <c r="P52" i="9"/>
  <c r="E52" i="9"/>
  <c r="U52" i="9" s="1"/>
  <c r="S51" i="9"/>
  <c r="R51" i="9"/>
  <c r="Q51" i="9"/>
  <c r="P51" i="9"/>
  <c r="E51" i="9"/>
  <c r="T51" i="9" s="1"/>
  <c r="U50" i="9"/>
  <c r="S50" i="9"/>
  <c r="R50" i="9"/>
  <c r="Q50" i="9"/>
  <c r="P50" i="9"/>
  <c r="E50" i="9"/>
  <c r="T50" i="9" s="1"/>
  <c r="S49" i="9"/>
  <c r="R49" i="9"/>
  <c r="Q49" i="9"/>
  <c r="P49" i="9"/>
  <c r="E49" i="9"/>
  <c r="U49" i="9" s="1"/>
  <c r="U48" i="9"/>
  <c r="T48" i="9"/>
  <c r="S48" i="9"/>
  <c r="R48" i="9"/>
  <c r="Q48" i="9"/>
  <c r="P48" i="9"/>
  <c r="E48" i="9"/>
  <c r="U47" i="9"/>
  <c r="T47" i="9"/>
  <c r="S47" i="9"/>
  <c r="R47" i="9"/>
  <c r="Q47" i="9"/>
  <c r="P47" i="9"/>
  <c r="E47" i="9"/>
  <c r="T46" i="9"/>
  <c r="S46" i="9"/>
  <c r="R46" i="9"/>
  <c r="Q46" i="9"/>
  <c r="P46" i="9"/>
  <c r="E46" i="9"/>
  <c r="U46" i="9" s="1"/>
  <c r="S45" i="9"/>
  <c r="R45" i="9"/>
  <c r="Q45" i="9"/>
  <c r="P45" i="9"/>
  <c r="E45" i="9"/>
  <c r="S44" i="9"/>
  <c r="R44" i="9"/>
  <c r="Q44" i="9"/>
  <c r="P44" i="9"/>
  <c r="E44" i="9"/>
  <c r="U44" i="9" s="1"/>
  <c r="O42" i="9"/>
  <c r="N42" i="9"/>
  <c r="M42" i="9"/>
  <c r="S42" i="9" s="1"/>
  <c r="L42" i="9"/>
  <c r="R42" i="9" s="1"/>
  <c r="K42" i="9"/>
  <c r="J42" i="9"/>
  <c r="I42" i="9"/>
  <c r="Q42" i="9" s="1"/>
  <c r="H42" i="9"/>
  <c r="G42" i="9"/>
  <c r="F42" i="9"/>
  <c r="C42" i="9"/>
  <c r="B42" i="9"/>
  <c r="E42" i="9" s="1"/>
  <c r="S41" i="9"/>
  <c r="R41" i="9"/>
  <c r="Q41" i="9"/>
  <c r="P41" i="9"/>
  <c r="E41" i="9"/>
  <c r="U41" i="9" s="1"/>
  <c r="S40" i="9"/>
  <c r="R40" i="9"/>
  <c r="Q40" i="9"/>
  <c r="P40" i="9"/>
  <c r="E40" i="9"/>
  <c r="T40" i="9" s="1"/>
  <c r="U39" i="9"/>
  <c r="S39" i="9"/>
  <c r="R39" i="9"/>
  <c r="Q39" i="9"/>
  <c r="P39" i="9"/>
  <c r="E39" i="9"/>
  <c r="T39" i="9" s="1"/>
  <c r="U38" i="9"/>
  <c r="T38" i="9"/>
  <c r="S38" i="9"/>
  <c r="R38" i="9"/>
  <c r="Q38" i="9"/>
  <c r="P38" i="9"/>
  <c r="E38" i="9"/>
  <c r="U37" i="9"/>
  <c r="T37" i="9"/>
  <c r="S37" i="9"/>
  <c r="R37" i="9"/>
  <c r="Q37" i="9"/>
  <c r="P37" i="9"/>
  <c r="E37" i="9"/>
  <c r="R35" i="9"/>
  <c r="O35" i="9"/>
  <c r="S35" i="9" s="1"/>
  <c r="N35" i="9"/>
  <c r="M35" i="9"/>
  <c r="L35" i="9"/>
  <c r="K35" i="9"/>
  <c r="J35" i="9"/>
  <c r="I35" i="9"/>
  <c r="Q35" i="9" s="1"/>
  <c r="H35" i="9"/>
  <c r="P35" i="9" s="1"/>
  <c r="G35" i="9"/>
  <c r="F35" i="9"/>
  <c r="C35" i="9"/>
  <c r="B35" i="9"/>
  <c r="E35" i="9" s="1"/>
  <c r="U34" i="9"/>
  <c r="T34" i="9"/>
  <c r="S34" i="9"/>
  <c r="R34" i="9"/>
  <c r="Q34" i="9"/>
  <c r="P34" i="9"/>
  <c r="E34" i="9"/>
  <c r="R32" i="9"/>
  <c r="O32" i="9"/>
  <c r="N32" i="9"/>
  <c r="M32" i="9"/>
  <c r="S32" i="9" s="1"/>
  <c r="L32" i="9"/>
  <c r="K32" i="9"/>
  <c r="J32" i="9"/>
  <c r="I32" i="9"/>
  <c r="H32" i="9"/>
  <c r="G32" i="9"/>
  <c r="F32" i="9"/>
  <c r="C32" i="9"/>
  <c r="B32" i="9"/>
  <c r="U31" i="9"/>
  <c r="T31" i="9"/>
  <c r="S31" i="9"/>
  <c r="R31" i="9"/>
  <c r="Q31" i="9"/>
  <c r="P31" i="9"/>
  <c r="E31" i="9"/>
  <c r="U30" i="9"/>
  <c r="T30" i="9"/>
  <c r="S30" i="9"/>
  <c r="R30" i="9"/>
  <c r="Q30" i="9"/>
  <c r="P30" i="9"/>
  <c r="E30" i="9"/>
  <c r="U29" i="9"/>
  <c r="T29" i="9"/>
  <c r="S29" i="9"/>
  <c r="R29" i="9"/>
  <c r="Q29" i="9"/>
  <c r="P29" i="9"/>
  <c r="E29" i="9"/>
  <c r="S28" i="9"/>
  <c r="R28" i="9"/>
  <c r="Q28" i="9"/>
  <c r="P28" i="9"/>
  <c r="E28" i="9"/>
  <c r="U28" i="9" s="1"/>
  <c r="O26" i="9"/>
  <c r="N26" i="9"/>
  <c r="M26" i="9"/>
  <c r="S26" i="9" s="1"/>
  <c r="L26" i="9"/>
  <c r="R26" i="9" s="1"/>
  <c r="K26" i="9"/>
  <c r="J26" i="9"/>
  <c r="I26" i="9"/>
  <c r="Q26" i="9" s="1"/>
  <c r="H26" i="9"/>
  <c r="P26" i="9" s="1"/>
  <c r="G26" i="9"/>
  <c r="F26" i="9"/>
  <c r="C26" i="9"/>
  <c r="B26" i="9"/>
  <c r="S25" i="9"/>
  <c r="R25" i="9"/>
  <c r="Q25" i="9"/>
  <c r="P25" i="9"/>
  <c r="E25" i="9"/>
  <c r="U25" i="9" s="1"/>
  <c r="S24" i="9"/>
  <c r="R24" i="9"/>
  <c r="Q24" i="9"/>
  <c r="P24" i="9"/>
  <c r="E24" i="9"/>
  <c r="U24" i="9" s="1"/>
  <c r="S23" i="9"/>
  <c r="R23" i="9"/>
  <c r="Q23" i="9"/>
  <c r="P23" i="9"/>
  <c r="E23" i="9"/>
  <c r="T23" i="9" s="1"/>
  <c r="U22" i="9"/>
  <c r="T22" i="9"/>
  <c r="S22" i="9"/>
  <c r="R22" i="9"/>
  <c r="Q22" i="9"/>
  <c r="P22" i="9"/>
  <c r="E22" i="9"/>
  <c r="U21" i="9"/>
  <c r="T21" i="9"/>
  <c r="S21" i="9"/>
  <c r="R21" i="9"/>
  <c r="Q21" i="9"/>
  <c r="P21" i="9"/>
  <c r="E21" i="9"/>
  <c r="U20" i="9"/>
  <c r="T20" i="9"/>
  <c r="S20" i="9"/>
  <c r="R20" i="9"/>
  <c r="Q20" i="9"/>
  <c r="P20" i="9"/>
  <c r="E20" i="9"/>
  <c r="U19" i="9"/>
  <c r="T19" i="9"/>
  <c r="S19" i="9"/>
  <c r="R19" i="9"/>
  <c r="Q19" i="9"/>
  <c r="P19" i="9"/>
  <c r="E19" i="9"/>
  <c r="O17" i="9"/>
  <c r="S17" i="9" s="1"/>
  <c r="N17" i="9"/>
  <c r="R17" i="9" s="1"/>
  <c r="M17" i="9"/>
  <c r="L17" i="9"/>
  <c r="K17" i="9"/>
  <c r="J17" i="9"/>
  <c r="I17" i="9"/>
  <c r="Q17" i="9" s="1"/>
  <c r="H17" i="9"/>
  <c r="P17" i="9" s="1"/>
  <c r="G17" i="9"/>
  <c r="F17" i="9"/>
  <c r="C17" i="9"/>
  <c r="B17" i="9"/>
  <c r="E17" i="9" s="1"/>
  <c r="U16" i="9"/>
  <c r="T16" i="9"/>
  <c r="S16" i="9"/>
  <c r="R16" i="9"/>
  <c r="Q16" i="9"/>
  <c r="P16" i="9"/>
  <c r="E16" i="9"/>
  <c r="T15" i="9"/>
  <c r="S15" i="9"/>
  <c r="R15" i="9"/>
  <c r="Q15" i="9"/>
  <c r="P15" i="9"/>
  <c r="E15" i="9"/>
  <c r="U15" i="9" s="1"/>
  <c r="S14" i="9"/>
  <c r="R14" i="9"/>
  <c r="Q14" i="9"/>
  <c r="P14" i="9"/>
  <c r="E14" i="9"/>
  <c r="U14" i="9" s="1"/>
  <c r="S13" i="9"/>
  <c r="R13" i="9"/>
  <c r="Q13" i="9"/>
  <c r="P13" i="9"/>
  <c r="E13" i="9"/>
  <c r="U13" i="9" s="1"/>
  <c r="S12" i="9"/>
  <c r="R12" i="9"/>
  <c r="Q12" i="9"/>
  <c r="P12" i="9"/>
  <c r="E12" i="9"/>
  <c r="T12" i="9" s="1"/>
  <c r="U11" i="9"/>
  <c r="T11" i="9"/>
  <c r="S11" i="9"/>
  <c r="R11" i="9"/>
  <c r="Q11" i="9"/>
  <c r="P11" i="9"/>
  <c r="E11" i="9"/>
  <c r="U10" i="9"/>
  <c r="T10" i="9"/>
  <c r="S10" i="9"/>
  <c r="R10" i="9"/>
  <c r="Q10" i="9"/>
  <c r="P10" i="9"/>
  <c r="E10" i="9"/>
  <c r="U9" i="9"/>
  <c r="T9" i="9"/>
  <c r="S9" i="9"/>
  <c r="R9" i="9"/>
  <c r="Q9" i="9"/>
  <c r="P9" i="9"/>
  <c r="E9" i="9"/>
  <c r="U96" i="8"/>
  <c r="T96" i="8"/>
  <c r="S96" i="8"/>
  <c r="R96" i="8"/>
  <c r="Q96" i="8"/>
  <c r="P96" i="8"/>
  <c r="E96" i="8"/>
  <c r="T95" i="8"/>
  <c r="S95" i="8"/>
  <c r="R95" i="8"/>
  <c r="Q95" i="8"/>
  <c r="P95" i="8"/>
  <c r="E95" i="8"/>
  <c r="U95" i="8" s="1"/>
  <c r="S94" i="8"/>
  <c r="R94" i="8"/>
  <c r="Q94" i="8"/>
  <c r="P94" i="8"/>
  <c r="E94" i="8"/>
  <c r="U94" i="8" s="1"/>
  <c r="S93" i="8"/>
  <c r="R93" i="8"/>
  <c r="Q93" i="8"/>
  <c r="P93" i="8"/>
  <c r="E93" i="8"/>
  <c r="U93" i="8" s="1"/>
  <c r="S92" i="8"/>
  <c r="R92" i="8"/>
  <c r="Q92" i="8"/>
  <c r="P92" i="8"/>
  <c r="E92" i="8"/>
  <c r="T92" i="8" s="1"/>
  <c r="U91" i="8"/>
  <c r="T91" i="8"/>
  <c r="S91" i="8"/>
  <c r="R91" i="8"/>
  <c r="Q91" i="8"/>
  <c r="P91" i="8"/>
  <c r="E91" i="8"/>
  <c r="U90" i="8"/>
  <c r="T90" i="8"/>
  <c r="S90" i="8"/>
  <c r="R90" i="8"/>
  <c r="Q90" i="8"/>
  <c r="P90" i="8"/>
  <c r="E90" i="8"/>
  <c r="U89" i="8"/>
  <c r="T89" i="8"/>
  <c r="S89" i="8"/>
  <c r="R89" i="8"/>
  <c r="Q89" i="8"/>
  <c r="P89" i="8"/>
  <c r="E89" i="8"/>
  <c r="U88" i="8"/>
  <c r="T88" i="8"/>
  <c r="S88" i="8"/>
  <c r="S87" i="8" s="1"/>
  <c r="R88" i="8"/>
  <c r="Q88" i="8"/>
  <c r="Q87" i="8" s="1"/>
  <c r="P88" i="8"/>
  <c r="E88" i="8"/>
  <c r="V75" i="8"/>
  <c r="O75" i="8"/>
  <c r="N75" i="8"/>
  <c r="M75" i="8"/>
  <c r="L75" i="8"/>
  <c r="K75" i="8"/>
  <c r="J75" i="8"/>
  <c r="I75" i="8"/>
  <c r="H75" i="8"/>
  <c r="G75" i="8"/>
  <c r="F75" i="8"/>
  <c r="C75" i="8"/>
  <c r="B75" i="8"/>
  <c r="V74" i="8"/>
  <c r="S74" i="8"/>
  <c r="R74" i="8"/>
  <c r="O74" i="8"/>
  <c r="N74" i="8"/>
  <c r="M74" i="8"/>
  <c r="L74" i="8"/>
  <c r="K74" i="8"/>
  <c r="J74" i="8"/>
  <c r="I74" i="8"/>
  <c r="Q74" i="8" s="1"/>
  <c r="H74" i="8"/>
  <c r="P74" i="8" s="1"/>
  <c r="G74" i="8"/>
  <c r="F74" i="8"/>
  <c r="C74" i="8"/>
  <c r="B74" i="8"/>
  <c r="E74" i="8" s="1"/>
  <c r="V73" i="8"/>
  <c r="S73" i="8"/>
  <c r="O73" i="8"/>
  <c r="N73" i="8"/>
  <c r="M73" i="8"/>
  <c r="L73" i="8"/>
  <c r="R73" i="8" s="1"/>
  <c r="K73" i="8"/>
  <c r="J73" i="8"/>
  <c r="I73" i="8"/>
  <c r="Q73" i="8" s="1"/>
  <c r="H73" i="8"/>
  <c r="P73" i="8" s="1"/>
  <c r="G73" i="8"/>
  <c r="F73" i="8"/>
  <c r="C73" i="8"/>
  <c r="B73" i="8"/>
  <c r="E73" i="8" s="1"/>
  <c r="S72" i="8"/>
  <c r="R72" i="8"/>
  <c r="Q72" i="8"/>
  <c r="P72" i="8"/>
  <c r="E72" i="8"/>
  <c r="U72" i="8" s="1"/>
  <c r="U71" i="8"/>
  <c r="S71" i="8"/>
  <c r="R71" i="8"/>
  <c r="Q71" i="8"/>
  <c r="P71" i="8"/>
  <c r="E71" i="8"/>
  <c r="O69" i="8"/>
  <c r="S69" i="8" s="1"/>
  <c r="N69" i="8"/>
  <c r="M69" i="8"/>
  <c r="L69" i="8"/>
  <c r="K69" i="8"/>
  <c r="J69" i="8"/>
  <c r="I69" i="8"/>
  <c r="H69" i="8"/>
  <c r="G69" i="8"/>
  <c r="F69" i="8"/>
  <c r="C69" i="8"/>
  <c r="B69" i="8"/>
  <c r="O68" i="8"/>
  <c r="N68" i="8"/>
  <c r="M68" i="8"/>
  <c r="S68" i="8" s="1"/>
  <c r="L68" i="8"/>
  <c r="R68" i="8" s="1"/>
  <c r="K68" i="8"/>
  <c r="J68" i="8"/>
  <c r="I68" i="8"/>
  <c r="H68" i="8"/>
  <c r="G68" i="8"/>
  <c r="F68" i="8"/>
  <c r="C68" i="8"/>
  <c r="B68" i="8"/>
  <c r="S67" i="8"/>
  <c r="R67" i="8"/>
  <c r="Q67" i="8"/>
  <c r="P67" i="8"/>
  <c r="E67" i="8"/>
  <c r="U67" i="8" s="1"/>
  <c r="S66" i="8"/>
  <c r="R66" i="8"/>
  <c r="Q66" i="8"/>
  <c r="P66" i="8"/>
  <c r="E66" i="8"/>
  <c r="T66" i="8" s="1"/>
  <c r="T65" i="8"/>
  <c r="S65" i="8"/>
  <c r="R65" i="8"/>
  <c r="Q65" i="8"/>
  <c r="P65" i="8"/>
  <c r="E65" i="8"/>
  <c r="U65" i="8" s="1"/>
  <c r="S64" i="8"/>
  <c r="R64" i="8"/>
  <c r="Q64" i="8"/>
  <c r="P64" i="8"/>
  <c r="E64" i="8"/>
  <c r="T64" i="8" s="1"/>
  <c r="S63" i="8"/>
  <c r="R63" i="8"/>
  <c r="Q63" i="8"/>
  <c r="P63" i="8"/>
  <c r="E63" i="8"/>
  <c r="U63" i="8" s="1"/>
  <c r="O61" i="8"/>
  <c r="N61" i="8"/>
  <c r="M61" i="8"/>
  <c r="S61" i="8" s="1"/>
  <c r="L61" i="8"/>
  <c r="R61" i="8" s="1"/>
  <c r="K61" i="8"/>
  <c r="J61" i="8"/>
  <c r="I61" i="8"/>
  <c r="H61" i="8"/>
  <c r="C61" i="8"/>
  <c r="B61" i="8"/>
  <c r="E61" i="8" s="1"/>
  <c r="S60" i="8"/>
  <c r="R60" i="8"/>
  <c r="Q60" i="8"/>
  <c r="P60" i="8"/>
  <c r="E60" i="8"/>
  <c r="U60" i="8" s="1"/>
  <c r="S59" i="8"/>
  <c r="R59" i="8"/>
  <c r="Q59" i="8"/>
  <c r="P59" i="8"/>
  <c r="E59" i="8"/>
  <c r="U59" i="8" s="1"/>
  <c r="S58" i="8"/>
  <c r="R58" i="8"/>
  <c r="Q58" i="8"/>
  <c r="P58" i="8"/>
  <c r="E58" i="8"/>
  <c r="U58" i="8" s="1"/>
  <c r="S57" i="8"/>
  <c r="R57" i="8"/>
  <c r="Q57" i="8"/>
  <c r="P57" i="8"/>
  <c r="E57" i="8"/>
  <c r="T57" i="8" s="1"/>
  <c r="O55" i="8"/>
  <c r="N55" i="8"/>
  <c r="M55" i="8"/>
  <c r="S55" i="8" s="1"/>
  <c r="L55" i="8"/>
  <c r="K55" i="8"/>
  <c r="J55" i="8"/>
  <c r="I55" i="8"/>
  <c r="H55" i="8"/>
  <c r="G55" i="8"/>
  <c r="F55" i="8"/>
  <c r="C55" i="8"/>
  <c r="B55" i="8"/>
  <c r="S54" i="8"/>
  <c r="R54" i="8"/>
  <c r="Q54" i="8"/>
  <c r="P54" i="8"/>
  <c r="E54" i="8"/>
  <c r="T54" i="8" s="1"/>
  <c r="U53" i="8"/>
  <c r="S53" i="8"/>
  <c r="R53" i="8"/>
  <c r="Q53" i="8"/>
  <c r="P53" i="8"/>
  <c r="T53" i="8" s="1"/>
  <c r="E53" i="8"/>
  <c r="S52" i="8"/>
  <c r="R52" i="8"/>
  <c r="Q52" i="8"/>
  <c r="P52" i="8"/>
  <c r="E52" i="8"/>
  <c r="T52" i="8" s="1"/>
  <c r="S51" i="8"/>
  <c r="R51" i="8"/>
  <c r="Q51" i="8"/>
  <c r="P51" i="8"/>
  <c r="E51" i="8"/>
  <c r="U51" i="8" s="1"/>
  <c r="U50" i="8"/>
  <c r="S50" i="8"/>
  <c r="R50" i="8"/>
  <c r="Q50" i="8"/>
  <c r="P50" i="8"/>
  <c r="E50" i="8"/>
  <c r="T50" i="8" s="1"/>
  <c r="S49" i="8"/>
  <c r="R49" i="8"/>
  <c r="Q49" i="8"/>
  <c r="P49" i="8"/>
  <c r="E49" i="8"/>
  <c r="U49" i="8" s="1"/>
  <c r="S48" i="8"/>
  <c r="R48" i="8"/>
  <c r="Q48" i="8"/>
  <c r="P48" i="8"/>
  <c r="E48" i="8"/>
  <c r="U48" i="8" s="1"/>
  <c r="S47" i="8"/>
  <c r="R47" i="8"/>
  <c r="Q47" i="8"/>
  <c r="P47" i="8"/>
  <c r="E47" i="8"/>
  <c r="U47" i="8" s="1"/>
  <c r="S46" i="8"/>
  <c r="R46" i="8"/>
  <c r="Q46" i="8"/>
  <c r="P46" i="8"/>
  <c r="E46" i="8"/>
  <c r="T46" i="8" s="1"/>
  <c r="U45" i="8"/>
  <c r="T45" i="8"/>
  <c r="S45" i="8"/>
  <c r="R45" i="8"/>
  <c r="Q45" i="8"/>
  <c r="P45" i="8"/>
  <c r="E45" i="8"/>
  <c r="S44" i="8"/>
  <c r="R44" i="8"/>
  <c r="Q44" i="8"/>
  <c r="P44" i="8"/>
  <c r="E44" i="8"/>
  <c r="T44" i="8" s="1"/>
  <c r="S42" i="8"/>
  <c r="O42" i="8"/>
  <c r="N42" i="8"/>
  <c r="M42" i="8"/>
  <c r="L42" i="8"/>
  <c r="R42" i="8" s="1"/>
  <c r="K42" i="8"/>
  <c r="J42" i="8"/>
  <c r="I42" i="8"/>
  <c r="Q42" i="8" s="1"/>
  <c r="H42" i="8"/>
  <c r="G42" i="8"/>
  <c r="F42" i="8"/>
  <c r="C42" i="8"/>
  <c r="B42" i="8"/>
  <c r="E42" i="8" s="1"/>
  <c r="U41" i="8"/>
  <c r="S41" i="8"/>
  <c r="R41" i="8"/>
  <c r="Q41" i="8"/>
  <c r="P41" i="8"/>
  <c r="E41" i="8"/>
  <c r="T41" i="8" s="1"/>
  <c r="U40" i="8"/>
  <c r="T40" i="8"/>
  <c r="S40" i="8"/>
  <c r="R40" i="8"/>
  <c r="Q40" i="8"/>
  <c r="P40" i="8"/>
  <c r="E40" i="8"/>
  <c r="U39" i="8"/>
  <c r="T39" i="8"/>
  <c r="S39" i="8"/>
  <c r="R39" i="8"/>
  <c r="Q39" i="8"/>
  <c r="P39" i="8"/>
  <c r="E39" i="8"/>
  <c r="S38" i="8"/>
  <c r="R38" i="8"/>
  <c r="Q38" i="8"/>
  <c r="U38" i="8" s="1"/>
  <c r="P38" i="8"/>
  <c r="T38" i="8" s="1"/>
  <c r="E38" i="8"/>
  <c r="S37" i="8"/>
  <c r="R37" i="8"/>
  <c r="Q37" i="8"/>
  <c r="P37" i="8"/>
  <c r="E37" i="8"/>
  <c r="O35" i="8"/>
  <c r="N35" i="8"/>
  <c r="M35" i="8"/>
  <c r="S35" i="8" s="1"/>
  <c r="L35" i="8"/>
  <c r="R35" i="8" s="1"/>
  <c r="K35" i="8"/>
  <c r="J35" i="8"/>
  <c r="I35" i="8"/>
  <c r="Q35" i="8" s="1"/>
  <c r="H35" i="8"/>
  <c r="P35" i="8" s="1"/>
  <c r="G35" i="8"/>
  <c r="F35" i="8"/>
  <c r="C35" i="8"/>
  <c r="E35" i="8" s="1"/>
  <c r="B35" i="8"/>
  <c r="S34" i="8"/>
  <c r="R34" i="8"/>
  <c r="Q34" i="8"/>
  <c r="P34" i="8"/>
  <c r="E34" i="8"/>
  <c r="U34" i="8" s="1"/>
  <c r="O32" i="8"/>
  <c r="N32" i="8"/>
  <c r="M32" i="8"/>
  <c r="S32" i="8" s="1"/>
  <c r="L32" i="8"/>
  <c r="R32" i="8" s="1"/>
  <c r="K32" i="8"/>
  <c r="J32" i="8"/>
  <c r="I32" i="8"/>
  <c r="H32" i="8"/>
  <c r="P32" i="8" s="1"/>
  <c r="G32" i="8"/>
  <c r="F32" i="8"/>
  <c r="C32" i="8"/>
  <c r="E32" i="8" s="1"/>
  <c r="B32" i="8"/>
  <c r="S31" i="8"/>
  <c r="R31" i="8"/>
  <c r="Q31" i="8"/>
  <c r="P31" i="8"/>
  <c r="E31" i="8"/>
  <c r="U31" i="8" s="1"/>
  <c r="S30" i="8"/>
  <c r="R30" i="8"/>
  <c r="Q30" i="8"/>
  <c r="P30" i="8"/>
  <c r="E30" i="8"/>
  <c r="U30" i="8" s="1"/>
  <c r="S29" i="8"/>
  <c r="R29" i="8"/>
  <c r="Q29" i="8"/>
  <c r="P29" i="8"/>
  <c r="E29" i="8"/>
  <c r="T29" i="8" s="1"/>
  <c r="T28" i="8"/>
  <c r="S28" i="8"/>
  <c r="R28" i="8"/>
  <c r="Q28" i="8"/>
  <c r="P28" i="8"/>
  <c r="E28" i="8"/>
  <c r="U28" i="8" s="1"/>
  <c r="O26" i="8"/>
  <c r="N26" i="8"/>
  <c r="M26" i="8"/>
  <c r="S26" i="8" s="1"/>
  <c r="L26" i="8"/>
  <c r="R26" i="8" s="1"/>
  <c r="K26" i="8"/>
  <c r="J26" i="8"/>
  <c r="I26" i="8"/>
  <c r="Q26" i="8" s="1"/>
  <c r="H26" i="8"/>
  <c r="G26" i="8"/>
  <c r="F26" i="8"/>
  <c r="C26" i="8"/>
  <c r="B26" i="8"/>
  <c r="S25" i="8"/>
  <c r="R25" i="8"/>
  <c r="Q25" i="8"/>
  <c r="P25" i="8"/>
  <c r="E25" i="8"/>
  <c r="U25" i="8" s="1"/>
  <c r="S24" i="8"/>
  <c r="R24" i="8"/>
  <c r="Q24" i="8"/>
  <c r="P24" i="8"/>
  <c r="E24" i="8"/>
  <c r="U24" i="8" s="1"/>
  <c r="U23" i="8"/>
  <c r="T23" i="8"/>
  <c r="S23" i="8"/>
  <c r="R23" i="8"/>
  <c r="Q23" i="8"/>
  <c r="P23" i="8"/>
  <c r="E23" i="8"/>
  <c r="U22" i="8"/>
  <c r="T22" i="8"/>
  <c r="S22" i="8"/>
  <c r="R22" i="8"/>
  <c r="Q22" i="8"/>
  <c r="P22" i="8"/>
  <c r="E22" i="8"/>
  <c r="U21" i="8"/>
  <c r="T21" i="8"/>
  <c r="S21" i="8"/>
  <c r="R21" i="8"/>
  <c r="Q21" i="8"/>
  <c r="P21" i="8"/>
  <c r="E21" i="8"/>
  <c r="S20" i="8"/>
  <c r="R20" i="8"/>
  <c r="Q20" i="8"/>
  <c r="P20" i="8"/>
  <c r="E20" i="8"/>
  <c r="U20" i="8" s="1"/>
  <c r="S19" i="8"/>
  <c r="R19" i="8"/>
  <c r="Q19" i="8"/>
  <c r="P19" i="8"/>
  <c r="E19" i="8"/>
  <c r="U19" i="8" s="1"/>
  <c r="O17" i="8"/>
  <c r="N17" i="8"/>
  <c r="M17" i="8"/>
  <c r="S17" i="8" s="1"/>
  <c r="L17" i="8"/>
  <c r="R17" i="8" s="1"/>
  <c r="K17" i="8"/>
  <c r="J17" i="8"/>
  <c r="I17" i="8"/>
  <c r="Q17" i="8" s="1"/>
  <c r="H17" i="8"/>
  <c r="P17" i="8" s="1"/>
  <c r="G17" i="8"/>
  <c r="F17" i="8"/>
  <c r="E17" i="8"/>
  <c r="C17" i="8"/>
  <c r="B17" i="8"/>
  <c r="S16" i="8"/>
  <c r="R16" i="8"/>
  <c r="Q16" i="8"/>
  <c r="P16" i="8"/>
  <c r="E16" i="8"/>
  <c r="U16" i="8" s="1"/>
  <c r="S15" i="8"/>
  <c r="R15" i="8"/>
  <c r="Q15" i="8"/>
  <c r="P15" i="8"/>
  <c r="E15" i="8"/>
  <c r="T15" i="8" s="1"/>
  <c r="T14" i="8"/>
  <c r="S14" i="8"/>
  <c r="R14" i="8"/>
  <c r="Q14" i="8"/>
  <c r="P14" i="8"/>
  <c r="E14" i="8"/>
  <c r="U14" i="8" s="1"/>
  <c r="U13" i="8"/>
  <c r="S13" i="8"/>
  <c r="R13" i="8"/>
  <c r="Q13" i="8"/>
  <c r="P13" i="8"/>
  <c r="E13" i="8"/>
  <c r="T13" i="8" s="1"/>
  <c r="U12" i="8"/>
  <c r="T12" i="8"/>
  <c r="S12" i="8"/>
  <c r="R12" i="8"/>
  <c r="Q12" i="8"/>
  <c r="P12" i="8"/>
  <c r="E12" i="8"/>
  <c r="U11" i="8"/>
  <c r="T11" i="8"/>
  <c r="S11" i="8"/>
  <c r="R11" i="8"/>
  <c r="Q11" i="8"/>
  <c r="P11" i="8"/>
  <c r="E11" i="8"/>
  <c r="T10" i="8"/>
  <c r="S10" i="8"/>
  <c r="R10" i="8"/>
  <c r="Q10" i="8"/>
  <c r="U10" i="8" s="1"/>
  <c r="P10" i="8"/>
  <c r="E10" i="8"/>
  <c r="S9" i="8"/>
  <c r="R9" i="8"/>
  <c r="Q9" i="8"/>
  <c r="P9" i="8"/>
  <c r="E9" i="8"/>
  <c r="S96" i="7"/>
  <c r="R96" i="7"/>
  <c r="Q96" i="7"/>
  <c r="P96" i="7"/>
  <c r="E96" i="7"/>
  <c r="U96" i="7" s="1"/>
  <c r="S95" i="7"/>
  <c r="R95" i="7"/>
  <c r="Q95" i="7"/>
  <c r="P95" i="7"/>
  <c r="E95" i="7"/>
  <c r="T95" i="7" s="1"/>
  <c r="S94" i="7"/>
  <c r="R94" i="7"/>
  <c r="Q94" i="7"/>
  <c r="P94" i="7"/>
  <c r="E94" i="7"/>
  <c r="U94" i="7" s="1"/>
  <c r="U93" i="7"/>
  <c r="S93" i="7"/>
  <c r="R93" i="7"/>
  <c r="Q93" i="7"/>
  <c r="P93" i="7"/>
  <c r="E93" i="7"/>
  <c r="T93" i="7" s="1"/>
  <c r="U92" i="7"/>
  <c r="T92" i="7"/>
  <c r="S92" i="7"/>
  <c r="R92" i="7"/>
  <c r="Q92" i="7"/>
  <c r="P92" i="7"/>
  <c r="E92" i="7"/>
  <c r="U91" i="7"/>
  <c r="T91" i="7"/>
  <c r="S91" i="7"/>
  <c r="R91" i="7"/>
  <c r="Q91" i="7"/>
  <c r="P91" i="7"/>
  <c r="E91" i="7"/>
  <c r="U90" i="7"/>
  <c r="T90" i="7"/>
  <c r="S90" i="7"/>
  <c r="R90" i="7"/>
  <c r="Q90" i="7"/>
  <c r="P90" i="7"/>
  <c r="E90" i="7"/>
  <c r="S89" i="7"/>
  <c r="R89" i="7"/>
  <c r="Q89" i="7"/>
  <c r="P89" i="7"/>
  <c r="E89" i="7"/>
  <c r="U89" i="7" s="1"/>
  <c r="S88" i="7"/>
  <c r="R88" i="7"/>
  <c r="Q88" i="7"/>
  <c r="P88" i="7"/>
  <c r="P87" i="7" s="1"/>
  <c r="E88" i="7"/>
  <c r="O75" i="7"/>
  <c r="N75" i="7"/>
  <c r="M75" i="7"/>
  <c r="S75" i="7" s="1"/>
  <c r="L75" i="7"/>
  <c r="K75" i="7"/>
  <c r="J75" i="7"/>
  <c r="I75" i="7"/>
  <c r="H75" i="7"/>
  <c r="G75" i="7"/>
  <c r="F75" i="7"/>
  <c r="C75" i="7"/>
  <c r="B75" i="7"/>
  <c r="O74" i="7"/>
  <c r="N74" i="7"/>
  <c r="M74" i="7"/>
  <c r="S74" i="7" s="1"/>
  <c r="L74" i="7"/>
  <c r="R74" i="7" s="1"/>
  <c r="K74" i="7"/>
  <c r="J74" i="7"/>
  <c r="I74" i="7"/>
  <c r="Q74" i="7" s="1"/>
  <c r="H74" i="7"/>
  <c r="P74" i="7" s="1"/>
  <c r="G74" i="7"/>
  <c r="F74" i="7"/>
  <c r="C74" i="7"/>
  <c r="E74" i="7" s="1"/>
  <c r="B74" i="7"/>
  <c r="O73" i="7"/>
  <c r="N73" i="7"/>
  <c r="R73" i="7" s="1"/>
  <c r="M73" i="7"/>
  <c r="S73" i="7" s="1"/>
  <c r="L73" i="7"/>
  <c r="K73" i="7"/>
  <c r="J73" i="7"/>
  <c r="I73" i="7"/>
  <c r="Q73" i="7" s="1"/>
  <c r="H73" i="7"/>
  <c r="P73" i="7" s="1"/>
  <c r="G73" i="7"/>
  <c r="F73" i="7"/>
  <c r="E73" i="7"/>
  <c r="C73" i="7"/>
  <c r="B73" i="7"/>
  <c r="S72" i="7"/>
  <c r="R72" i="7"/>
  <c r="Q72" i="7"/>
  <c r="U72" i="7" s="1"/>
  <c r="P72" i="7"/>
  <c r="T72" i="7" s="1"/>
  <c r="E72" i="7"/>
  <c r="S71" i="7"/>
  <c r="R71" i="7"/>
  <c r="Q71" i="7"/>
  <c r="P71" i="7"/>
  <c r="E71" i="7"/>
  <c r="O69" i="7"/>
  <c r="N69" i="7"/>
  <c r="M69" i="7"/>
  <c r="S69" i="7" s="1"/>
  <c r="L69" i="7"/>
  <c r="K69" i="7"/>
  <c r="J69" i="7"/>
  <c r="I69" i="7"/>
  <c r="H69" i="7"/>
  <c r="G69" i="7"/>
  <c r="F69" i="7"/>
  <c r="C69" i="7"/>
  <c r="B69" i="7"/>
  <c r="O68" i="7"/>
  <c r="N68" i="7"/>
  <c r="M68" i="7"/>
  <c r="S68" i="7" s="1"/>
  <c r="L68" i="7"/>
  <c r="R68" i="7" s="1"/>
  <c r="K68" i="7"/>
  <c r="J68" i="7"/>
  <c r="I68" i="7"/>
  <c r="H68" i="7"/>
  <c r="G68" i="7"/>
  <c r="F68" i="7"/>
  <c r="C68" i="7"/>
  <c r="B68" i="7"/>
  <c r="E68" i="7" s="1"/>
  <c r="U67" i="7"/>
  <c r="T67" i="7"/>
  <c r="S67" i="7"/>
  <c r="R67" i="7"/>
  <c r="Q67" i="7"/>
  <c r="P67" i="7"/>
  <c r="E67" i="7"/>
  <c r="S66" i="7"/>
  <c r="R66" i="7"/>
  <c r="Q66" i="7"/>
  <c r="P66" i="7"/>
  <c r="E66" i="7"/>
  <c r="U66" i="7" s="1"/>
  <c r="S65" i="7"/>
  <c r="R65" i="7"/>
  <c r="Q65" i="7"/>
  <c r="P65" i="7"/>
  <c r="E65" i="7"/>
  <c r="U65" i="7" s="1"/>
  <c r="S64" i="7"/>
  <c r="R64" i="7"/>
  <c r="Q64" i="7"/>
  <c r="P64" i="7"/>
  <c r="E64" i="7"/>
  <c r="T64" i="7" s="1"/>
  <c r="S63" i="7"/>
  <c r="R63" i="7"/>
  <c r="Q63" i="7"/>
  <c r="P63" i="7"/>
  <c r="E63" i="7"/>
  <c r="U63" i="7" s="1"/>
  <c r="O61" i="7"/>
  <c r="N61" i="7"/>
  <c r="M61" i="7"/>
  <c r="S61" i="7" s="1"/>
  <c r="L61" i="7"/>
  <c r="R61" i="7" s="1"/>
  <c r="K61" i="7"/>
  <c r="J61" i="7"/>
  <c r="I61" i="7"/>
  <c r="H61" i="7"/>
  <c r="P61" i="7" s="1"/>
  <c r="C61" i="7"/>
  <c r="B61" i="7"/>
  <c r="U60" i="7"/>
  <c r="S60" i="7"/>
  <c r="R60" i="7"/>
  <c r="Q60" i="7"/>
  <c r="P60" i="7"/>
  <c r="E60" i="7"/>
  <c r="T60" i="7" s="1"/>
  <c r="U59" i="7"/>
  <c r="S59" i="7"/>
  <c r="R59" i="7"/>
  <c r="Q59" i="7"/>
  <c r="P59" i="7"/>
  <c r="E59" i="7"/>
  <c r="T59" i="7" s="1"/>
  <c r="T58" i="7"/>
  <c r="S58" i="7"/>
  <c r="R58" i="7"/>
  <c r="Q58" i="7"/>
  <c r="P58" i="7"/>
  <c r="E58" i="7"/>
  <c r="U58" i="7" s="1"/>
  <c r="S57" i="7"/>
  <c r="R57" i="7"/>
  <c r="Q57" i="7"/>
  <c r="P57" i="7"/>
  <c r="E57" i="7"/>
  <c r="U57" i="7" s="1"/>
  <c r="O55" i="7"/>
  <c r="N55" i="7"/>
  <c r="M55" i="7"/>
  <c r="S55" i="7" s="1"/>
  <c r="L55" i="7"/>
  <c r="K55" i="7"/>
  <c r="J55" i="7"/>
  <c r="I55" i="7"/>
  <c r="H55" i="7"/>
  <c r="G55" i="7"/>
  <c r="F55" i="7"/>
  <c r="C55" i="7"/>
  <c r="B55" i="7"/>
  <c r="S54" i="7"/>
  <c r="R54" i="7"/>
  <c r="Q54" i="7"/>
  <c r="P54" i="7"/>
  <c r="E54" i="7"/>
  <c r="U54" i="7" s="1"/>
  <c r="S53" i="7"/>
  <c r="R53" i="7"/>
  <c r="Q53" i="7"/>
  <c r="P53" i="7"/>
  <c r="E53" i="7"/>
  <c r="U53" i="7" s="1"/>
  <c r="S52" i="7"/>
  <c r="R52" i="7"/>
  <c r="Q52" i="7"/>
  <c r="P52" i="7"/>
  <c r="E52" i="7"/>
  <c r="T52" i="7" s="1"/>
  <c r="S51" i="7"/>
  <c r="R51" i="7"/>
  <c r="Q51" i="7"/>
  <c r="P51" i="7"/>
  <c r="E51" i="7"/>
  <c r="U51" i="7" s="1"/>
  <c r="S50" i="7"/>
  <c r="R50" i="7"/>
  <c r="Q50" i="7"/>
  <c r="P50" i="7"/>
  <c r="E50" i="7"/>
  <c r="T50" i="7" s="1"/>
  <c r="U49" i="7"/>
  <c r="T49" i="7"/>
  <c r="S49" i="7"/>
  <c r="R49" i="7"/>
  <c r="Q49" i="7"/>
  <c r="P49" i="7"/>
  <c r="E49" i="7"/>
  <c r="S48" i="7"/>
  <c r="R48" i="7"/>
  <c r="Q48" i="7"/>
  <c r="P48" i="7"/>
  <c r="E48" i="7"/>
  <c r="U48" i="7" s="1"/>
  <c r="S47" i="7"/>
  <c r="R47" i="7"/>
  <c r="Q47" i="7"/>
  <c r="P47" i="7"/>
  <c r="E47" i="7"/>
  <c r="U47" i="7" s="1"/>
  <c r="S46" i="7"/>
  <c r="R46" i="7"/>
  <c r="Q46" i="7"/>
  <c r="P46" i="7"/>
  <c r="E46" i="7"/>
  <c r="U46" i="7" s="1"/>
  <c r="S45" i="7"/>
  <c r="R45" i="7"/>
  <c r="Q45" i="7"/>
  <c r="P45" i="7"/>
  <c r="E45" i="7"/>
  <c r="S44" i="7"/>
  <c r="R44" i="7"/>
  <c r="Q44" i="7"/>
  <c r="P44" i="7"/>
  <c r="E44" i="7"/>
  <c r="T44" i="7" s="1"/>
  <c r="O42" i="7"/>
  <c r="N42" i="7"/>
  <c r="M42" i="7"/>
  <c r="S42" i="7" s="1"/>
  <c r="L42" i="7"/>
  <c r="R42" i="7" s="1"/>
  <c r="K42" i="7"/>
  <c r="J42" i="7"/>
  <c r="I42" i="7"/>
  <c r="H42" i="7"/>
  <c r="G42" i="7"/>
  <c r="F42" i="7"/>
  <c r="C42" i="7"/>
  <c r="B42" i="7"/>
  <c r="S41" i="7"/>
  <c r="R41" i="7"/>
  <c r="Q41" i="7"/>
  <c r="P41" i="7"/>
  <c r="E41" i="7"/>
  <c r="T41" i="7" s="1"/>
  <c r="S40" i="7"/>
  <c r="R40" i="7"/>
  <c r="Q40" i="7"/>
  <c r="P40" i="7"/>
  <c r="E40" i="7"/>
  <c r="U40" i="7" s="1"/>
  <c r="S39" i="7"/>
  <c r="R39" i="7"/>
  <c r="Q39" i="7"/>
  <c r="P39" i="7"/>
  <c r="E39" i="7"/>
  <c r="T39" i="7" s="1"/>
  <c r="U38" i="7"/>
  <c r="T38" i="7"/>
  <c r="S38" i="7"/>
  <c r="R38" i="7"/>
  <c r="Q38" i="7"/>
  <c r="P38" i="7"/>
  <c r="E38" i="7"/>
  <c r="U37" i="7"/>
  <c r="T37" i="7"/>
  <c r="S37" i="7"/>
  <c r="R37" i="7"/>
  <c r="Q37" i="7"/>
  <c r="P37" i="7"/>
  <c r="E37" i="7"/>
  <c r="R35" i="7"/>
  <c r="O35" i="7"/>
  <c r="N35" i="7"/>
  <c r="M35" i="7"/>
  <c r="S35" i="7" s="1"/>
  <c r="L35" i="7"/>
  <c r="K35" i="7"/>
  <c r="J35" i="7"/>
  <c r="I35" i="7"/>
  <c r="Q35" i="7" s="1"/>
  <c r="H35" i="7"/>
  <c r="P35" i="7" s="1"/>
  <c r="G35" i="7"/>
  <c r="F35" i="7"/>
  <c r="C35" i="7"/>
  <c r="B35" i="7"/>
  <c r="E35" i="7" s="1"/>
  <c r="U34" i="7"/>
  <c r="T34" i="7"/>
  <c r="S34" i="7"/>
  <c r="R34" i="7"/>
  <c r="Q34" i="7"/>
  <c r="P34" i="7"/>
  <c r="E34" i="7"/>
  <c r="O32" i="7"/>
  <c r="N32" i="7"/>
  <c r="M32" i="7"/>
  <c r="S32" i="7" s="1"/>
  <c r="L32" i="7"/>
  <c r="R32" i="7" s="1"/>
  <c r="K32" i="7"/>
  <c r="J32" i="7"/>
  <c r="I32" i="7"/>
  <c r="H32" i="7"/>
  <c r="G32" i="7"/>
  <c r="F32" i="7"/>
  <c r="C32" i="7"/>
  <c r="B32" i="7"/>
  <c r="U31" i="7"/>
  <c r="T31" i="7"/>
  <c r="S31" i="7"/>
  <c r="R31" i="7"/>
  <c r="Q31" i="7"/>
  <c r="P31" i="7"/>
  <c r="E31" i="7"/>
  <c r="T30" i="7"/>
  <c r="S30" i="7"/>
  <c r="R30" i="7"/>
  <c r="Q30" i="7"/>
  <c r="P30" i="7"/>
  <c r="E30" i="7"/>
  <c r="U30" i="7" s="1"/>
  <c r="S29" i="7"/>
  <c r="R29" i="7"/>
  <c r="Q29" i="7"/>
  <c r="P29" i="7"/>
  <c r="E29" i="7"/>
  <c r="U29" i="7" s="1"/>
  <c r="S28" i="7"/>
  <c r="R28" i="7"/>
  <c r="Q28" i="7"/>
  <c r="P28" i="7"/>
  <c r="E28" i="7"/>
  <c r="U28" i="7" s="1"/>
  <c r="O26" i="7"/>
  <c r="N26" i="7"/>
  <c r="M26" i="7"/>
  <c r="S26" i="7" s="1"/>
  <c r="L26" i="7"/>
  <c r="R26" i="7" s="1"/>
  <c r="K26" i="7"/>
  <c r="J26" i="7"/>
  <c r="I26" i="7"/>
  <c r="Q26" i="7" s="1"/>
  <c r="H26" i="7"/>
  <c r="P26" i="7" s="1"/>
  <c r="G26" i="7"/>
  <c r="F26" i="7"/>
  <c r="E26" i="7"/>
  <c r="C26" i="7"/>
  <c r="B26" i="7"/>
  <c r="S25" i="7"/>
  <c r="R25" i="7"/>
  <c r="Q25" i="7"/>
  <c r="P25" i="7"/>
  <c r="E25" i="7"/>
  <c r="U25" i="7" s="1"/>
  <c r="S24" i="7"/>
  <c r="R24" i="7"/>
  <c r="Q24" i="7"/>
  <c r="P24" i="7"/>
  <c r="E24" i="7"/>
  <c r="T24" i="7" s="1"/>
  <c r="S23" i="7"/>
  <c r="R23" i="7"/>
  <c r="Q23" i="7"/>
  <c r="P23" i="7"/>
  <c r="E23" i="7"/>
  <c r="U23" i="7" s="1"/>
  <c r="U22" i="7"/>
  <c r="S22" i="7"/>
  <c r="R22" i="7"/>
  <c r="Q22" i="7"/>
  <c r="P22" i="7"/>
  <c r="E22" i="7"/>
  <c r="T22" i="7" s="1"/>
  <c r="U21" i="7"/>
  <c r="T21" i="7"/>
  <c r="S21" i="7"/>
  <c r="R21" i="7"/>
  <c r="Q21" i="7"/>
  <c r="P21" i="7"/>
  <c r="E21" i="7"/>
  <c r="U20" i="7"/>
  <c r="T20" i="7"/>
  <c r="S20" i="7"/>
  <c r="R20" i="7"/>
  <c r="Q20" i="7"/>
  <c r="P20" i="7"/>
  <c r="E20" i="7"/>
  <c r="T19" i="7"/>
  <c r="S19" i="7"/>
  <c r="R19" i="7"/>
  <c r="Q19" i="7"/>
  <c r="P19" i="7"/>
  <c r="E19" i="7"/>
  <c r="U19" i="7" s="1"/>
  <c r="O17" i="7"/>
  <c r="N17" i="7"/>
  <c r="M17" i="7"/>
  <c r="S17" i="7" s="1"/>
  <c r="L17" i="7"/>
  <c r="R17" i="7" s="1"/>
  <c r="K17" i="7"/>
  <c r="J17" i="7"/>
  <c r="I17" i="7"/>
  <c r="Q17" i="7" s="1"/>
  <c r="H17" i="7"/>
  <c r="P17" i="7" s="1"/>
  <c r="G17" i="7"/>
  <c r="F17" i="7"/>
  <c r="E17" i="7"/>
  <c r="C17" i="7"/>
  <c r="B17" i="7"/>
  <c r="T16" i="7"/>
  <c r="S16" i="7"/>
  <c r="R16" i="7"/>
  <c r="Q16" i="7"/>
  <c r="P16" i="7"/>
  <c r="E16" i="7"/>
  <c r="U16" i="7" s="1"/>
  <c r="S15" i="7"/>
  <c r="R15" i="7"/>
  <c r="Q15" i="7"/>
  <c r="P15" i="7"/>
  <c r="E15" i="7"/>
  <c r="U15" i="7" s="1"/>
  <c r="S14" i="7"/>
  <c r="R14" i="7"/>
  <c r="Q14" i="7"/>
  <c r="P14" i="7"/>
  <c r="E14" i="7"/>
  <c r="U14" i="7" s="1"/>
  <c r="S13" i="7"/>
  <c r="R13" i="7"/>
  <c r="Q13" i="7"/>
  <c r="P13" i="7"/>
  <c r="E13" i="7"/>
  <c r="T13" i="7" s="1"/>
  <c r="S12" i="7"/>
  <c r="R12" i="7"/>
  <c r="Q12" i="7"/>
  <c r="P12" i="7"/>
  <c r="E12" i="7"/>
  <c r="U12" i="7" s="1"/>
  <c r="U11" i="7"/>
  <c r="S11" i="7"/>
  <c r="R11" i="7"/>
  <c r="Q11" i="7"/>
  <c r="P11" i="7"/>
  <c r="E11" i="7"/>
  <c r="T11" i="7" s="1"/>
  <c r="U10" i="7"/>
  <c r="T10" i="7"/>
  <c r="S10" i="7"/>
  <c r="R10" i="7"/>
  <c r="Q10" i="7"/>
  <c r="P10" i="7"/>
  <c r="E10" i="7"/>
  <c r="U9" i="7"/>
  <c r="T9" i="7"/>
  <c r="S9" i="7"/>
  <c r="R9" i="7"/>
  <c r="Q9" i="7"/>
  <c r="P9" i="7"/>
  <c r="E9" i="7"/>
  <c r="T96" i="6"/>
  <c r="S96" i="6"/>
  <c r="R96" i="6"/>
  <c r="Q96" i="6"/>
  <c r="P96" i="6"/>
  <c r="E96" i="6"/>
  <c r="U96" i="6" s="1"/>
  <c r="S95" i="6"/>
  <c r="R95" i="6"/>
  <c r="Q95" i="6"/>
  <c r="P95" i="6"/>
  <c r="E95" i="6"/>
  <c r="U95" i="6" s="1"/>
  <c r="S94" i="6"/>
  <c r="R94" i="6"/>
  <c r="Q94" i="6"/>
  <c r="P94" i="6"/>
  <c r="E94" i="6"/>
  <c r="U94" i="6" s="1"/>
  <c r="S93" i="6"/>
  <c r="R93" i="6"/>
  <c r="Q93" i="6"/>
  <c r="P93" i="6"/>
  <c r="E93" i="6"/>
  <c r="T93" i="6" s="1"/>
  <c r="S92" i="6"/>
  <c r="R92" i="6"/>
  <c r="Q92" i="6"/>
  <c r="P92" i="6"/>
  <c r="E92" i="6"/>
  <c r="U92" i="6" s="1"/>
  <c r="U91" i="6"/>
  <c r="S91" i="6"/>
  <c r="R91" i="6"/>
  <c r="Q91" i="6"/>
  <c r="P91" i="6"/>
  <c r="E91" i="6"/>
  <c r="T91" i="6" s="1"/>
  <c r="U90" i="6"/>
  <c r="T90" i="6"/>
  <c r="S90" i="6"/>
  <c r="R90" i="6"/>
  <c r="Q90" i="6"/>
  <c r="P90" i="6"/>
  <c r="E90" i="6"/>
  <c r="U89" i="6"/>
  <c r="T89" i="6"/>
  <c r="S89" i="6"/>
  <c r="R89" i="6"/>
  <c r="Q89" i="6"/>
  <c r="P89" i="6"/>
  <c r="E89" i="6"/>
  <c r="T88" i="6"/>
  <c r="S88" i="6"/>
  <c r="R88" i="6"/>
  <c r="R87" i="6" s="1"/>
  <c r="Q88" i="6"/>
  <c r="P88" i="6"/>
  <c r="E88" i="6"/>
  <c r="U88" i="6" s="1"/>
  <c r="V75" i="6"/>
  <c r="O75" i="6"/>
  <c r="N75" i="6"/>
  <c r="M75" i="6"/>
  <c r="L75" i="6"/>
  <c r="K75" i="6"/>
  <c r="J75" i="6"/>
  <c r="I75" i="6"/>
  <c r="H75" i="6"/>
  <c r="G75" i="6"/>
  <c r="F75" i="6"/>
  <c r="C75" i="6"/>
  <c r="B75" i="6"/>
  <c r="V74" i="6"/>
  <c r="S74" i="6"/>
  <c r="R74" i="6"/>
  <c r="O74" i="6"/>
  <c r="N74" i="6"/>
  <c r="M74" i="6"/>
  <c r="L74" i="6"/>
  <c r="K74" i="6"/>
  <c r="J74" i="6"/>
  <c r="I74" i="6"/>
  <c r="Q74" i="6" s="1"/>
  <c r="H74" i="6"/>
  <c r="P74" i="6" s="1"/>
  <c r="G74" i="6"/>
  <c r="F74" i="6"/>
  <c r="C74" i="6"/>
  <c r="B74" i="6"/>
  <c r="E74" i="6" s="1"/>
  <c r="V73" i="6"/>
  <c r="O73" i="6"/>
  <c r="N73" i="6"/>
  <c r="M73" i="6"/>
  <c r="S73" i="6" s="1"/>
  <c r="L73" i="6"/>
  <c r="R73" i="6" s="1"/>
  <c r="K73" i="6"/>
  <c r="J73" i="6"/>
  <c r="I73" i="6"/>
  <c r="Q73" i="6" s="1"/>
  <c r="H73" i="6"/>
  <c r="P73" i="6" s="1"/>
  <c r="G73" i="6"/>
  <c r="F73" i="6"/>
  <c r="C73" i="6"/>
  <c r="E73" i="6" s="1"/>
  <c r="B73" i="6"/>
  <c r="S72" i="6"/>
  <c r="R72" i="6"/>
  <c r="Q72" i="6"/>
  <c r="P72" i="6"/>
  <c r="E72" i="6"/>
  <c r="T72" i="6" s="1"/>
  <c r="S71" i="6"/>
  <c r="R71" i="6"/>
  <c r="Q71" i="6"/>
  <c r="P71" i="6"/>
  <c r="E71" i="6"/>
  <c r="U71" i="6" s="1"/>
  <c r="O69" i="6"/>
  <c r="N69" i="6"/>
  <c r="M69" i="6"/>
  <c r="L69" i="6"/>
  <c r="K69" i="6"/>
  <c r="J69" i="6"/>
  <c r="I69" i="6"/>
  <c r="H69" i="6"/>
  <c r="G69" i="6"/>
  <c r="F69" i="6"/>
  <c r="C69" i="6"/>
  <c r="B69" i="6"/>
  <c r="O68" i="6"/>
  <c r="N68" i="6"/>
  <c r="M68" i="6"/>
  <c r="S68" i="6" s="1"/>
  <c r="L68" i="6"/>
  <c r="R68" i="6" s="1"/>
  <c r="K68" i="6"/>
  <c r="J68" i="6"/>
  <c r="I68" i="6"/>
  <c r="H68" i="6"/>
  <c r="G68" i="6"/>
  <c r="F68" i="6"/>
  <c r="C68" i="6"/>
  <c r="E68" i="6" s="1"/>
  <c r="B68" i="6"/>
  <c r="S67" i="6"/>
  <c r="R67" i="6"/>
  <c r="Q67" i="6"/>
  <c r="P67" i="6"/>
  <c r="E67" i="6"/>
  <c r="T67" i="6" s="1"/>
  <c r="S66" i="6"/>
  <c r="R66" i="6"/>
  <c r="Q66" i="6"/>
  <c r="P66" i="6"/>
  <c r="E66" i="6"/>
  <c r="U66" i="6" s="1"/>
  <c r="U65" i="6"/>
  <c r="S65" i="6"/>
  <c r="R65" i="6"/>
  <c r="Q65" i="6"/>
  <c r="P65" i="6"/>
  <c r="E65" i="6"/>
  <c r="T65" i="6" s="1"/>
  <c r="S64" i="6"/>
  <c r="R64" i="6"/>
  <c r="Q64" i="6"/>
  <c r="P64" i="6"/>
  <c r="E64" i="6"/>
  <c r="U64" i="6" s="1"/>
  <c r="U63" i="6"/>
  <c r="T63" i="6"/>
  <c r="S63" i="6"/>
  <c r="R63" i="6"/>
  <c r="Q63" i="6"/>
  <c r="P63" i="6"/>
  <c r="E63" i="6"/>
  <c r="O61" i="6"/>
  <c r="N61" i="6"/>
  <c r="M61" i="6"/>
  <c r="S61" i="6" s="1"/>
  <c r="L61" i="6"/>
  <c r="R61" i="6" s="1"/>
  <c r="K61" i="6"/>
  <c r="J61" i="6"/>
  <c r="I61" i="6"/>
  <c r="H61" i="6"/>
  <c r="C61" i="6"/>
  <c r="B61" i="6"/>
  <c r="S60" i="6"/>
  <c r="R60" i="6"/>
  <c r="Q60" i="6"/>
  <c r="P60" i="6"/>
  <c r="E60" i="6"/>
  <c r="U60" i="6" s="1"/>
  <c r="S59" i="6"/>
  <c r="R59" i="6"/>
  <c r="Q59" i="6"/>
  <c r="P59" i="6"/>
  <c r="E59" i="6"/>
  <c r="U59" i="6" s="1"/>
  <c r="S58" i="6"/>
  <c r="R58" i="6"/>
  <c r="Q58" i="6"/>
  <c r="P58" i="6"/>
  <c r="E58" i="6"/>
  <c r="T58" i="6" s="1"/>
  <c r="S57" i="6"/>
  <c r="R57" i="6"/>
  <c r="Q57" i="6"/>
  <c r="P57" i="6"/>
  <c r="E57" i="6"/>
  <c r="U57" i="6" s="1"/>
  <c r="O55" i="6"/>
  <c r="N55" i="6"/>
  <c r="M55" i="6"/>
  <c r="S55" i="6" s="1"/>
  <c r="L55" i="6"/>
  <c r="R55" i="6" s="1"/>
  <c r="K55" i="6"/>
  <c r="J55" i="6"/>
  <c r="I55" i="6"/>
  <c r="H55" i="6"/>
  <c r="G55" i="6"/>
  <c r="F55" i="6"/>
  <c r="C55" i="6"/>
  <c r="B55" i="6"/>
  <c r="E55" i="6" s="1"/>
  <c r="S54" i="6"/>
  <c r="R54" i="6"/>
  <c r="Q54" i="6"/>
  <c r="P54" i="6"/>
  <c r="E54" i="6"/>
  <c r="U54" i="6" s="1"/>
  <c r="U53" i="6"/>
  <c r="S53" i="6"/>
  <c r="R53" i="6"/>
  <c r="Q53" i="6"/>
  <c r="P53" i="6"/>
  <c r="E53" i="6"/>
  <c r="T53" i="6" s="1"/>
  <c r="S52" i="6"/>
  <c r="R52" i="6"/>
  <c r="Q52" i="6"/>
  <c r="P52" i="6"/>
  <c r="E52" i="6"/>
  <c r="U52" i="6" s="1"/>
  <c r="S51" i="6"/>
  <c r="R51" i="6"/>
  <c r="Q51" i="6"/>
  <c r="P51" i="6"/>
  <c r="E51" i="6"/>
  <c r="U51" i="6" s="1"/>
  <c r="T50" i="6"/>
  <c r="S50" i="6"/>
  <c r="R50" i="6"/>
  <c r="Q50" i="6"/>
  <c r="P50" i="6"/>
  <c r="E50" i="6"/>
  <c r="U50" i="6" s="1"/>
  <c r="S49" i="6"/>
  <c r="R49" i="6"/>
  <c r="Q49" i="6"/>
  <c r="P49" i="6"/>
  <c r="E49" i="6"/>
  <c r="U49" i="6" s="1"/>
  <c r="T48" i="6"/>
  <c r="S48" i="6"/>
  <c r="R48" i="6"/>
  <c r="Q48" i="6"/>
  <c r="P48" i="6"/>
  <c r="E48" i="6"/>
  <c r="U48" i="6" s="1"/>
  <c r="S47" i="6"/>
  <c r="R47" i="6"/>
  <c r="Q47" i="6"/>
  <c r="P47" i="6"/>
  <c r="E47" i="6"/>
  <c r="T47" i="6" s="1"/>
  <c r="S46" i="6"/>
  <c r="R46" i="6"/>
  <c r="Q46" i="6"/>
  <c r="P46" i="6"/>
  <c r="E46" i="6"/>
  <c r="U46" i="6" s="1"/>
  <c r="U45" i="6"/>
  <c r="S45" i="6"/>
  <c r="R45" i="6"/>
  <c r="Q45" i="6"/>
  <c r="P45" i="6"/>
  <c r="E45" i="6"/>
  <c r="T45" i="6" s="1"/>
  <c r="T44" i="6"/>
  <c r="S44" i="6"/>
  <c r="R44" i="6"/>
  <c r="Q44" i="6"/>
  <c r="P44" i="6"/>
  <c r="E44" i="6"/>
  <c r="U44" i="6" s="1"/>
  <c r="O42" i="6"/>
  <c r="N42" i="6"/>
  <c r="M42" i="6"/>
  <c r="S42" i="6" s="1"/>
  <c r="L42" i="6"/>
  <c r="R42" i="6" s="1"/>
  <c r="K42" i="6"/>
  <c r="J42" i="6"/>
  <c r="I42" i="6"/>
  <c r="H42" i="6"/>
  <c r="G42" i="6"/>
  <c r="F42" i="6"/>
  <c r="C42" i="6"/>
  <c r="B42" i="6"/>
  <c r="U41" i="6"/>
  <c r="T41" i="6"/>
  <c r="S41" i="6"/>
  <c r="R41" i="6"/>
  <c r="Q41" i="6"/>
  <c r="P41" i="6"/>
  <c r="E41" i="6"/>
  <c r="U40" i="6"/>
  <c r="T40" i="6"/>
  <c r="S40" i="6"/>
  <c r="R40" i="6"/>
  <c r="Q40" i="6"/>
  <c r="P40" i="6"/>
  <c r="E40" i="6"/>
  <c r="T39" i="6"/>
  <c r="S39" i="6"/>
  <c r="R39" i="6"/>
  <c r="Q39" i="6"/>
  <c r="P39" i="6"/>
  <c r="E39" i="6"/>
  <c r="U39" i="6" s="1"/>
  <c r="S38" i="6"/>
  <c r="R38" i="6"/>
  <c r="Q38" i="6"/>
  <c r="P38" i="6"/>
  <c r="E38" i="6"/>
  <c r="U38" i="6" s="1"/>
  <c r="S37" i="6"/>
  <c r="R37" i="6"/>
  <c r="Q37" i="6"/>
  <c r="U37" i="6" s="1"/>
  <c r="P37" i="6"/>
  <c r="T37" i="6" s="1"/>
  <c r="E37" i="6"/>
  <c r="O35" i="6"/>
  <c r="N35" i="6"/>
  <c r="R35" i="6" s="1"/>
  <c r="M35" i="6"/>
  <c r="S35" i="6" s="1"/>
  <c r="L35" i="6"/>
  <c r="K35" i="6"/>
  <c r="J35" i="6"/>
  <c r="I35" i="6"/>
  <c r="Q35" i="6" s="1"/>
  <c r="H35" i="6"/>
  <c r="P35" i="6" s="1"/>
  <c r="G35" i="6"/>
  <c r="F35" i="6"/>
  <c r="E35" i="6"/>
  <c r="C35" i="6"/>
  <c r="B35" i="6"/>
  <c r="S34" i="6"/>
  <c r="R34" i="6"/>
  <c r="Q34" i="6"/>
  <c r="U34" i="6" s="1"/>
  <c r="P34" i="6"/>
  <c r="T34" i="6" s="1"/>
  <c r="E34" i="6"/>
  <c r="O32" i="6"/>
  <c r="N32" i="6"/>
  <c r="R32" i="6" s="1"/>
  <c r="M32" i="6"/>
  <c r="L32" i="6"/>
  <c r="K32" i="6"/>
  <c r="J32" i="6"/>
  <c r="I32" i="6"/>
  <c r="H32" i="6"/>
  <c r="P32" i="6" s="1"/>
  <c r="G32" i="6"/>
  <c r="F32" i="6"/>
  <c r="C32" i="6"/>
  <c r="B32" i="6"/>
  <c r="E32" i="6" s="1"/>
  <c r="S31" i="6"/>
  <c r="R31" i="6"/>
  <c r="Q31" i="6"/>
  <c r="U31" i="6" s="1"/>
  <c r="P31" i="6"/>
  <c r="E31" i="6"/>
  <c r="T31" i="6" s="1"/>
  <c r="S30" i="6"/>
  <c r="R30" i="6"/>
  <c r="Q30" i="6"/>
  <c r="P30" i="6"/>
  <c r="E30" i="6"/>
  <c r="T30" i="6" s="1"/>
  <c r="S29" i="6"/>
  <c r="R29" i="6"/>
  <c r="Q29" i="6"/>
  <c r="P29" i="6"/>
  <c r="E29" i="6"/>
  <c r="U29" i="6" s="1"/>
  <c r="U28" i="6"/>
  <c r="S28" i="6"/>
  <c r="R28" i="6"/>
  <c r="Q28" i="6"/>
  <c r="P28" i="6"/>
  <c r="E28" i="6"/>
  <c r="T28" i="6" s="1"/>
  <c r="O26" i="6"/>
  <c r="N26" i="6"/>
  <c r="M26" i="6"/>
  <c r="S26" i="6" s="1"/>
  <c r="L26" i="6"/>
  <c r="R26" i="6" s="1"/>
  <c r="K26" i="6"/>
  <c r="J26" i="6"/>
  <c r="I26" i="6"/>
  <c r="H26" i="6"/>
  <c r="G26" i="6"/>
  <c r="F26" i="6"/>
  <c r="C26" i="6"/>
  <c r="B26" i="6"/>
  <c r="E26" i="6" s="1"/>
  <c r="U25" i="6"/>
  <c r="S25" i="6"/>
  <c r="R25" i="6"/>
  <c r="Q25" i="6"/>
  <c r="P25" i="6"/>
  <c r="E25" i="6"/>
  <c r="T25" i="6" s="1"/>
  <c r="T24" i="6"/>
  <c r="S24" i="6"/>
  <c r="R24" i="6"/>
  <c r="Q24" i="6"/>
  <c r="P24" i="6"/>
  <c r="E24" i="6"/>
  <c r="U24" i="6" s="1"/>
  <c r="U23" i="6"/>
  <c r="T23" i="6"/>
  <c r="S23" i="6"/>
  <c r="R23" i="6"/>
  <c r="Q23" i="6"/>
  <c r="P23" i="6"/>
  <c r="E23" i="6"/>
  <c r="T22" i="6"/>
  <c r="S22" i="6"/>
  <c r="R22" i="6"/>
  <c r="Q22" i="6"/>
  <c r="P22" i="6"/>
  <c r="E22" i="6"/>
  <c r="U22" i="6" s="1"/>
  <c r="S21" i="6"/>
  <c r="R21" i="6"/>
  <c r="Q21" i="6"/>
  <c r="P21" i="6"/>
  <c r="E21" i="6"/>
  <c r="U21" i="6" s="1"/>
  <c r="U20" i="6"/>
  <c r="T20" i="6"/>
  <c r="S20" i="6"/>
  <c r="R20" i="6"/>
  <c r="Q20" i="6"/>
  <c r="P20" i="6"/>
  <c r="E20" i="6"/>
  <c r="S19" i="6"/>
  <c r="R19" i="6"/>
  <c r="Q19" i="6"/>
  <c r="P19" i="6"/>
  <c r="E19" i="6"/>
  <c r="T19" i="6" s="1"/>
  <c r="O17" i="6"/>
  <c r="N17" i="6"/>
  <c r="M17" i="6"/>
  <c r="S17" i="6" s="1"/>
  <c r="L17" i="6"/>
  <c r="R17" i="6" s="1"/>
  <c r="K17" i="6"/>
  <c r="J17" i="6"/>
  <c r="I17" i="6"/>
  <c r="Q17" i="6" s="1"/>
  <c r="H17" i="6"/>
  <c r="P17" i="6" s="1"/>
  <c r="G17" i="6"/>
  <c r="F17" i="6"/>
  <c r="C17" i="6"/>
  <c r="E17" i="6" s="1"/>
  <c r="B17" i="6"/>
  <c r="S16" i="6"/>
  <c r="R16" i="6"/>
  <c r="Q16" i="6"/>
  <c r="P16" i="6"/>
  <c r="E16" i="6"/>
  <c r="T16" i="6" s="1"/>
  <c r="S15" i="6"/>
  <c r="R15" i="6"/>
  <c r="Q15" i="6"/>
  <c r="P15" i="6"/>
  <c r="E15" i="6"/>
  <c r="U15" i="6" s="1"/>
  <c r="U14" i="6"/>
  <c r="S14" i="6"/>
  <c r="R14" i="6"/>
  <c r="Q14" i="6"/>
  <c r="P14" i="6"/>
  <c r="E14" i="6"/>
  <c r="T14" i="6" s="1"/>
  <c r="U13" i="6"/>
  <c r="T13" i="6"/>
  <c r="S13" i="6"/>
  <c r="R13" i="6"/>
  <c r="Q13" i="6"/>
  <c r="P13" i="6"/>
  <c r="E13" i="6"/>
  <c r="U12" i="6"/>
  <c r="T12" i="6"/>
  <c r="S12" i="6"/>
  <c r="R12" i="6"/>
  <c r="Q12" i="6"/>
  <c r="P12" i="6"/>
  <c r="E12" i="6"/>
  <c r="T11" i="6"/>
  <c r="S11" i="6"/>
  <c r="R11" i="6"/>
  <c r="Q11" i="6"/>
  <c r="P11" i="6"/>
  <c r="E11" i="6"/>
  <c r="U11" i="6" s="1"/>
  <c r="S10" i="6"/>
  <c r="R10" i="6"/>
  <c r="Q10" i="6"/>
  <c r="P10" i="6"/>
  <c r="E10" i="6"/>
  <c r="U10" i="6" s="1"/>
  <c r="U9" i="6"/>
  <c r="T9" i="6"/>
  <c r="S9" i="6"/>
  <c r="R9" i="6"/>
  <c r="Q9" i="6"/>
  <c r="P9" i="6"/>
  <c r="E9" i="6"/>
  <c r="S96" i="5"/>
  <c r="R96" i="5"/>
  <c r="Q96" i="5"/>
  <c r="P96" i="5"/>
  <c r="E96" i="5"/>
  <c r="T96" i="5" s="1"/>
  <c r="S95" i="5"/>
  <c r="R95" i="5"/>
  <c r="Q95" i="5"/>
  <c r="P95" i="5"/>
  <c r="E95" i="5"/>
  <c r="U95" i="5" s="1"/>
  <c r="U94" i="5"/>
  <c r="S94" i="5"/>
  <c r="R94" i="5"/>
  <c r="Q94" i="5"/>
  <c r="P94" i="5"/>
  <c r="E94" i="5"/>
  <c r="T94" i="5" s="1"/>
  <c r="U93" i="5"/>
  <c r="T93" i="5"/>
  <c r="S93" i="5"/>
  <c r="R93" i="5"/>
  <c r="Q93" i="5"/>
  <c r="P93" i="5"/>
  <c r="E93" i="5"/>
  <c r="U92" i="5"/>
  <c r="T92" i="5"/>
  <c r="S92" i="5"/>
  <c r="R92" i="5"/>
  <c r="Q92" i="5"/>
  <c r="P92" i="5"/>
  <c r="E92" i="5"/>
  <c r="T91" i="5"/>
  <c r="S91" i="5"/>
  <c r="R91" i="5"/>
  <c r="Q91" i="5"/>
  <c r="P91" i="5"/>
  <c r="E91" i="5"/>
  <c r="U91" i="5" s="1"/>
  <c r="S90" i="5"/>
  <c r="R90" i="5"/>
  <c r="Q90" i="5"/>
  <c r="P90" i="5"/>
  <c r="E90" i="5"/>
  <c r="U90" i="5" s="1"/>
  <c r="U89" i="5"/>
  <c r="T89" i="5"/>
  <c r="S89" i="5"/>
  <c r="R89" i="5"/>
  <c r="Q89" i="5"/>
  <c r="P89" i="5"/>
  <c r="E89" i="5"/>
  <c r="S88" i="5"/>
  <c r="R88" i="5"/>
  <c r="Q88" i="5"/>
  <c r="P88" i="5"/>
  <c r="E88" i="5"/>
  <c r="U88" i="5" s="1"/>
  <c r="O75" i="5"/>
  <c r="N75" i="5"/>
  <c r="M75" i="5"/>
  <c r="S75" i="5" s="1"/>
  <c r="L75" i="5"/>
  <c r="K75" i="5"/>
  <c r="J75" i="5"/>
  <c r="I75" i="5"/>
  <c r="H75" i="5"/>
  <c r="G75" i="5"/>
  <c r="F75" i="5"/>
  <c r="C75" i="5"/>
  <c r="B75" i="5"/>
  <c r="O74" i="5"/>
  <c r="N74" i="5"/>
  <c r="R74" i="5" s="1"/>
  <c r="M74" i="5"/>
  <c r="S74" i="5" s="1"/>
  <c r="L74" i="5"/>
  <c r="K74" i="5"/>
  <c r="J74" i="5"/>
  <c r="I74" i="5"/>
  <c r="Q74" i="5" s="1"/>
  <c r="H74" i="5"/>
  <c r="P74" i="5" s="1"/>
  <c r="G74" i="5"/>
  <c r="F74" i="5"/>
  <c r="E74" i="5"/>
  <c r="C74" i="5"/>
  <c r="B74" i="5"/>
  <c r="S73" i="5"/>
  <c r="O73" i="5"/>
  <c r="N73" i="5"/>
  <c r="M73" i="5"/>
  <c r="L73" i="5"/>
  <c r="R73" i="5" s="1"/>
  <c r="K73" i="5"/>
  <c r="J73" i="5"/>
  <c r="I73" i="5"/>
  <c r="Q73" i="5" s="1"/>
  <c r="H73" i="5"/>
  <c r="P73" i="5" s="1"/>
  <c r="G73" i="5"/>
  <c r="F73" i="5"/>
  <c r="C73" i="5"/>
  <c r="B73" i="5"/>
  <c r="E73" i="5" s="1"/>
  <c r="S72" i="5"/>
  <c r="R72" i="5"/>
  <c r="Q72" i="5"/>
  <c r="P72" i="5"/>
  <c r="E72" i="5"/>
  <c r="U72" i="5" s="1"/>
  <c r="S71" i="5"/>
  <c r="R71" i="5"/>
  <c r="Q71" i="5"/>
  <c r="U71" i="5" s="1"/>
  <c r="P71" i="5"/>
  <c r="T71" i="5" s="1"/>
  <c r="E71" i="5"/>
  <c r="O69" i="5"/>
  <c r="N69" i="5"/>
  <c r="M69" i="5"/>
  <c r="S69" i="5" s="1"/>
  <c r="L69" i="5"/>
  <c r="K69" i="5"/>
  <c r="J69" i="5"/>
  <c r="I69" i="5"/>
  <c r="H69" i="5"/>
  <c r="G69" i="5"/>
  <c r="F69" i="5"/>
  <c r="C69" i="5"/>
  <c r="B69" i="5"/>
  <c r="S68" i="5"/>
  <c r="O68" i="5"/>
  <c r="N68" i="5"/>
  <c r="M68" i="5"/>
  <c r="L68" i="5"/>
  <c r="R68" i="5" s="1"/>
  <c r="K68" i="5"/>
  <c r="J68" i="5"/>
  <c r="I68" i="5"/>
  <c r="H68" i="5"/>
  <c r="P68" i="5" s="1"/>
  <c r="G68" i="5"/>
  <c r="F68" i="5"/>
  <c r="C68" i="5"/>
  <c r="B68" i="5"/>
  <c r="E68" i="5" s="1"/>
  <c r="S67" i="5"/>
  <c r="R67" i="5"/>
  <c r="Q67" i="5"/>
  <c r="P67" i="5"/>
  <c r="E67" i="5"/>
  <c r="U67" i="5" s="1"/>
  <c r="U66" i="5"/>
  <c r="T66" i="5"/>
  <c r="S66" i="5"/>
  <c r="R66" i="5"/>
  <c r="Q66" i="5"/>
  <c r="P66" i="5"/>
  <c r="E66" i="5"/>
  <c r="S65" i="5"/>
  <c r="R65" i="5"/>
  <c r="Q65" i="5"/>
  <c r="P65" i="5"/>
  <c r="E65" i="5"/>
  <c r="T65" i="5" s="1"/>
  <c r="S64" i="5"/>
  <c r="R64" i="5"/>
  <c r="Q64" i="5"/>
  <c r="P64" i="5"/>
  <c r="E64" i="5"/>
  <c r="U64" i="5" s="1"/>
  <c r="S63" i="5"/>
  <c r="R63" i="5"/>
  <c r="Q63" i="5"/>
  <c r="P63" i="5"/>
  <c r="E63" i="5"/>
  <c r="T63" i="5" s="1"/>
  <c r="O61" i="5"/>
  <c r="N61" i="5"/>
  <c r="M61" i="5"/>
  <c r="S61" i="5" s="1"/>
  <c r="L61" i="5"/>
  <c r="R61" i="5" s="1"/>
  <c r="K61" i="5"/>
  <c r="J61" i="5"/>
  <c r="I61" i="5"/>
  <c r="H61" i="5"/>
  <c r="C61" i="5"/>
  <c r="B61" i="5"/>
  <c r="S60" i="5"/>
  <c r="R60" i="5"/>
  <c r="Q60" i="5"/>
  <c r="P60" i="5"/>
  <c r="E60" i="5"/>
  <c r="U60" i="5" s="1"/>
  <c r="T59" i="5"/>
  <c r="S59" i="5"/>
  <c r="R59" i="5"/>
  <c r="Q59" i="5"/>
  <c r="P59" i="5"/>
  <c r="E59" i="5"/>
  <c r="U59" i="5" s="1"/>
  <c r="S58" i="5"/>
  <c r="R58" i="5"/>
  <c r="Q58" i="5"/>
  <c r="P58" i="5"/>
  <c r="E58" i="5"/>
  <c r="U58" i="5" s="1"/>
  <c r="S57" i="5"/>
  <c r="R57" i="5"/>
  <c r="Q57" i="5"/>
  <c r="P57" i="5"/>
  <c r="E57" i="5"/>
  <c r="U57" i="5" s="1"/>
  <c r="O55" i="5"/>
  <c r="N55" i="5"/>
  <c r="M55" i="5"/>
  <c r="S55" i="5" s="1"/>
  <c r="L55" i="5"/>
  <c r="K55" i="5"/>
  <c r="J55" i="5"/>
  <c r="I55" i="5"/>
  <c r="Q55" i="5" s="1"/>
  <c r="H55" i="5"/>
  <c r="P55" i="5" s="1"/>
  <c r="G55" i="5"/>
  <c r="F55" i="5"/>
  <c r="C55" i="5"/>
  <c r="B55" i="5"/>
  <c r="E55" i="5" s="1"/>
  <c r="S54" i="5"/>
  <c r="R54" i="5"/>
  <c r="Q54" i="5"/>
  <c r="U54" i="5" s="1"/>
  <c r="P54" i="5"/>
  <c r="T54" i="5" s="1"/>
  <c r="E54" i="5"/>
  <c r="S53" i="5"/>
  <c r="R53" i="5"/>
  <c r="Q53" i="5"/>
  <c r="P53" i="5"/>
  <c r="E53" i="5"/>
  <c r="T53" i="5" s="1"/>
  <c r="S52" i="5"/>
  <c r="R52" i="5"/>
  <c r="Q52" i="5"/>
  <c r="P52" i="5"/>
  <c r="E52" i="5"/>
  <c r="U52" i="5" s="1"/>
  <c r="U51" i="5"/>
  <c r="S51" i="5"/>
  <c r="R51" i="5"/>
  <c r="Q51" i="5"/>
  <c r="P51" i="5"/>
  <c r="E51" i="5"/>
  <c r="T51" i="5" s="1"/>
  <c r="S50" i="5"/>
  <c r="R50" i="5"/>
  <c r="Q50" i="5"/>
  <c r="P50" i="5"/>
  <c r="E50" i="5"/>
  <c r="U50" i="5" s="1"/>
  <c r="S49" i="5"/>
  <c r="R49" i="5"/>
  <c r="Q49" i="5"/>
  <c r="P49" i="5"/>
  <c r="E49" i="5"/>
  <c r="U49" i="5" s="1"/>
  <c r="T48" i="5"/>
  <c r="S48" i="5"/>
  <c r="R48" i="5"/>
  <c r="Q48" i="5"/>
  <c r="P48" i="5"/>
  <c r="E48" i="5"/>
  <c r="U48" i="5" s="1"/>
  <c r="S47" i="5"/>
  <c r="R47" i="5"/>
  <c r="Q47" i="5"/>
  <c r="P47" i="5"/>
  <c r="E47" i="5"/>
  <c r="U47" i="5" s="1"/>
  <c r="S46" i="5"/>
  <c r="R46" i="5"/>
  <c r="Q46" i="5"/>
  <c r="U46" i="5" s="1"/>
  <c r="P46" i="5"/>
  <c r="T46" i="5" s="1"/>
  <c r="E46" i="5"/>
  <c r="S45" i="5"/>
  <c r="R45" i="5"/>
  <c r="Q45" i="5"/>
  <c r="P45" i="5"/>
  <c r="E45" i="5"/>
  <c r="U45" i="5" s="1"/>
  <c r="S44" i="5"/>
  <c r="R44" i="5"/>
  <c r="Q44" i="5"/>
  <c r="P44" i="5"/>
  <c r="E44" i="5"/>
  <c r="U44" i="5" s="1"/>
  <c r="S42" i="5"/>
  <c r="O42" i="5"/>
  <c r="N42" i="5"/>
  <c r="M42" i="5"/>
  <c r="L42" i="5"/>
  <c r="R42" i="5" s="1"/>
  <c r="K42" i="5"/>
  <c r="J42" i="5"/>
  <c r="I42" i="5"/>
  <c r="Q42" i="5" s="1"/>
  <c r="H42" i="5"/>
  <c r="P42" i="5" s="1"/>
  <c r="G42" i="5"/>
  <c r="F42" i="5"/>
  <c r="C42" i="5"/>
  <c r="B42" i="5"/>
  <c r="E42" i="5" s="1"/>
  <c r="S41" i="5"/>
  <c r="R41" i="5"/>
  <c r="Q41" i="5"/>
  <c r="P41" i="5"/>
  <c r="E41" i="5"/>
  <c r="U41" i="5" s="1"/>
  <c r="U40" i="5"/>
  <c r="S40" i="5"/>
  <c r="R40" i="5"/>
  <c r="Q40" i="5"/>
  <c r="P40" i="5"/>
  <c r="E40" i="5"/>
  <c r="T40" i="5" s="1"/>
  <c r="U39" i="5"/>
  <c r="S39" i="5"/>
  <c r="R39" i="5"/>
  <c r="Q39" i="5"/>
  <c r="P39" i="5"/>
  <c r="E39" i="5"/>
  <c r="T39" i="5" s="1"/>
  <c r="U38" i="5"/>
  <c r="T38" i="5"/>
  <c r="S38" i="5"/>
  <c r="R38" i="5"/>
  <c r="Q38" i="5"/>
  <c r="P38" i="5"/>
  <c r="E38" i="5"/>
  <c r="T37" i="5"/>
  <c r="S37" i="5"/>
  <c r="R37" i="5"/>
  <c r="Q37" i="5"/>
  <c r="P37" i="5"/>
  <c r="E37" i="5"/>
  <c r="U37" i="5" s="1"/>
  <c r="S35" i="5"/>
  <c r="O35" i="5"/>
  <c r="N35" i="5"/>
  <c r="M35" i="5"/>
  <c r="L35" i="5"/>
  <c r="R35" i="5" s="1"/>
  <c r="K35" i="5"/>
  <c r="J35" i="5"/>
  <c r="I35" i="5"/>
  <c r="Q35" i="5" s="1"/>
  <c r="H35" i="5"/>
  <c r="P35" i="5" s="1"/>
  <c r="G35" i="5"/>
  <c r="F35" i="5"/>
  <c r="C35" i="5"/>
  <c r="B35" i="5"/>
  <c r="E35" i="5" s="1"/>
  <c r="T34" i="5"/>
  <c r="S34" i="5"/>
  <c r="R34" i="5"/>
  <c r="Q34" i="5"/>
  <c r="P34" i="5"/>
  <c r="E34" i="5"/>
  <c r="U34" i="5" s="1"/>
  <c r="S32" i="5"/>
  <c r="O32" i="5"/>
  <c r="N32" i="5"/>
  <c r="M32" i="5"/>
  <c r="L32" i="5"/>
  <c r="R32" i="5" s="1"/>
  <c r="K32" i="5"/>
  <c r="J32" i="5"/>
  <c r="I32" i="5"/>
  <c r="H32" i="5"/>
  <c r="P32" i="5" s="1"/>
  <c r="G32" i="5"/>
  <c r="F32" i="5"/>
  <c r="C32" i="5"/>
  <c r="B32" i="5"/>
  <c r="E32" i="5" s="1"/>
  <c r="T31" i="5"/>
  <c r="S31" i="5"/>
  <c r="R31" i="5"/>
  <c r="Q31" i="5"/>
  <c r="P31" i="5"/>
  <c r="E31" i="5"/>
  <c r="U31" i="5" s="1"/>
  <c r="U30" i="5"/>
  <c r="S30" i="5"/>
  <c r="R30" i="5"/>
  <c r="Q30" i="5"/>
  <c r="P30" i="5"/>
  <c r="E30" i="5"/>
  <c r="T30" i="5" s="1"/>
  <c r="S29" i="5"/>
  <c r="R29" i="5"/>
  <c r="Q29" i="5"/>
  <c r="P29" i="5"/>
  <c r="E29" i="5"/>
  <c r="T29" i="5" s="1"/>
  <c r="S28" i="5"/>
  <c r="R28" i="5"/>
  <c r="Q28" i="5"/>
  <c r="P28" i="5"/>
  <c r="E28" i="5"/>
  <c r="T28" i="5" s="1"/>
  <c r="O26" i="5"/>
  <c r="N26" i="5"/>
  <c r="M26" i="5"/>
  <c r="S26" i="5" s="1"/>
  <c r="L26" i="5"/>
  <c r="R26" i="5" s="1"/>
  <c r="K26" i="5"/>
  <c r="J26" i="5"/>
  <c r="I26" i="5"/>
  <c r="H26" i="5"/>
  <c r="G26" i="5"/>
  <c r="F26" i="5"/>
  <c r="C26" i="5"/>
  <c r="E26" i="5" s="1"/>
  <c r="B26" i="5"/>
  <c r="S25" i="5"/>
  <c r="R25" i="5"/>
  <c r="Q25" i="5"/>
  <c r="P25" i="5"/>
  <c r="E25" i="5"/>
  <c r="T25" i="5" s="1"/>
  <c r="S24" i="5"/>
  <c r="R24" i="5"/>
  <c r="Q24" i="5"/>
  <c r="P24" i="5"/>
  <c r="E24" i="5"/>
  <c r="U24" i="5" s="1"/>
  <c r="U23" i="5"/>
  <c r="S23" i="5"/>
  <c r="R23" i="5"/>
  <c r="Q23" i="5"/>
  <c r="P23" i="5"/>
  <c r="E23" i="5"/>
  <c r="T23" i="5" s="1"/>
  <c r="U22" i="5"/>
  <c r="T22" i="5"/>
  <c r="S22" i="5"/>
  <c r="R22" i="5"/>
  <c r="Q22" i="5"/>
  <c r="P22" i="5"/>
  <c r="E22" i="5"/>
  <c r="U21" i="5"/>
  <c r="T21" i="5"/>
  <c r="S21" i="5"/>
  <c r="R21" i="5"/>
  <c r="Q21" i="5"/>
  <c r="P21" i="5"/>
  <c r="E21" i="5"/>
  <c r="T20" i="5"/>
  <c r="S20" i="5"/>
  <c r="R20" i="5"/>
  <c r="Q20" i="5"/>
  <c r="P20" i="5"/>
  <c r="E20" i="5"/>
  <c r="U20" i="5" s="1"/>
  <c r="U19" i="5"/>
  <c r="S19" i="5"/>
  <c r="R19" i="5"/>
  <c r="Q19" i="5"/>
  <c r="P19" i="5"/>
  <c r="E19" i="5"/>
  <c r="T19" i="5" s="1"/>
  <c r="S17" i="5"/>
  <c r="O17" i="5"/>
  <c r="N17" i="5"/>
  <c r="R17" i="5" s="1"/>
  <c r="M17" i="5"/>
  <c r="L17" i="5"/>
  <c r="K17" i="5"/>
  <c r="J17" i="5"/>
  <c r="I17" i="5"/>
  <c r="Q17" i="5" s="1"/>
  <c r="H17" i="5"/>
  <c r="P17" i="5" s="1"/>
  <c r="G17" i="5"/>
  <c r="F17" i="5"/>
  <c r="C17" i="5"/>
  <c r="B17" i="5"/>
  <c r="E17" i="5" s="1"/>
  <c r="U16" i="5"/>
  <c r="S16" i="5"/>
  <c r="R16" i="5"/>
  <c r="Q16" i="5"/>
  <c r="P16" i="5"/>
  <c r="E16" i="5"/>
  <c r="T16" i="5" s="1"/>
  <c r="U15" i="5"/>
  <c r="T15" i="5"/>
  <c r="S15" i="5"/>
  <c r="R15" i="5"/>
  <c r="Q15" i="5"/>
  <c r="P15" i="5"/>
  <c r="E15" i="5"/>
  <c r="S14" i="5"/>
  <c r="R14" i="5"/>
  <c r="Q14" i="5"/>
  <c r="P14" i="5"/>
  <c r="E14" i="5"/>
  <c r="T14" i="5" s="1"/>
  <c r="S13" i="5"/>
  <c r="R13" i="5"/>
  <c r="Q13" i="5"/>
  <c r="P13" i="5"/>
  <c r="E13" i="5"/>
  <c r="U13" i="5" s="1"/>
  <c r="U12" i="5"/>
  <c r="S12" i="5"/>
  <c r="R12" i="5"/>
  <c r="Q12" i="5"/>
  <c r="P12" i="5"/>
  <c r="E12" i="5"/>
  <c r="T12" i="5" s="1"/>
  <c r="U11" i="5"/>
  <c r="T11" i="5"/>
  <c r="S11" i="5"/>
  <c r="R11" i="5"/>
  <c r="Q11" i="5"/>
  <c r="P11" i="5"/>
  <c r="E11" i="5"/>
  <c r="U10" i="5"/>
  <c r="T10" i="5"/>
  <c r="S10" i="5"/>
  <c r="R10" i="5"/>
  <c r="Q10" i="5"/>
  <c r="P10" i="5"/>
  <c r="E10" i="5"/>
  <c r="T9" i="5"/>
  <c r="S9" i="5"/>
  <c r="R9" i="5"/>
  <c r="Q9" i="5"/>
  <c r="P9" i="5"/>
  <c r="E9" i="5"/>
  <c r="U9" i="5" s="1"/>
  <c r="U96" i="4"/>
  <c r="S96" i="4"/>
  <c r="R96" i="4"/>
  <c r="Q96" i="4"/>
  <c r="P96" i="4"/>
  <c r="E96" i="4"/>
  <c r="T96" i="4" s="1"/>
  <c r="U95" i="4"/>
  <c r="T95" i="4"/>
  <c r="S95" i="4"/>
  <c r="R95" i="4"/>
  <c r="Q95" i="4"/>
  <c r="P95" i="4"/>
  <c r="E95" i="4"/>
  <c r="S94" i="4"/>
  <c r="R94" i="4"/>
  <c r="Q94" i="4"/>
  <c r="P94" i="4"/>
  <c r="E94" i="4"/>
  <c r="T94" i="4" s="1"/>
  <c r="S93" i="4"/>
  <c r="R93" i="4"/>
  <c r="Q93" i="4"/>
  <c r="P93" i="4"/>
  <c r="E93" i="4"/>
  <c r="U93" i="4" s="1"/>
  <c r="U92" i="4"/>
  <c r="S92" i="4"/>
  <c r="R92" i="4"/>
  <c r="Q92" i="4"/>
  <c r="P92" i="4"/>
  <c r="E92" i="4"/>
  <c r="T92" i="4" s="1"/>
  <c r="U91" i="4"/>
  <c r="T91" i="4"/>
  <c r="S91" i="4"/>
  <c r="R91" i="4"/>
  <c r="Q91" i="4"/>
  <c r="P91" i="4"/>
  <c r="E91" i="4"/>
  <c r="U90" i="4"/>
  <c r="T90" i="4"/>
  <c r="S90" i="4"/>
  <c r="R90" i="4"/>
  <c r="Q90" i="4"/>
  <c r="P90" i="4"/>
  <c r="E90" i="4"/>
  <c r="T89" i="4"/>
  <c r="S89" i="4"/>
  <c r="R89" i="4"/>
  <c r="Q89" i="4"/>
  <c r="P89" i="4"/>
  <c r="E89" i="4"/>
  <c r="U89" i="4" s="1"/>
  <c r="U88" i="4"/>
  <c r="S88" i="4"/>
  <c r="R88" i="4"/>
  <c r="Q88" i="4"/>
  <c r="Q87" i="4" s="1"/>
  <c r="P88" i="4"/>
  <c r="E88" i="4"/>
  <c r="O75" i="4"/>
  <c r="N75" i="4"/>
  <c r="M75" i="4"/>
  <c r="L75" i="4"/>
  <c r="K75" i="4"/>
  <c r="J75" i="4"/>
  <c r="I75" i="4"/>
  <c r="H75" i="4"/>
  <c r="G75" i="4"/>
  <c r="F75" i="4"/>
  <c r="C75" i="4"/>
  <c r="B75" i="4"/>
  <c r="O74" i="4"/>
  <c r="S74" i="4" s="1"/>
  <c r="N74" i="4"/>
  <c r="M74" i="4"/>
  <c r="L74" i="4"/>
  <c r="R74" i="4" s="1"/>
  <c r="K74" i="4"/>
  <c r="J74" i="4"/>
  <c r="I74" i="4"/>
  <c r="Q74" i="4" s="1"/>
  <c r="H74" i="4"/>
  <c r="P74" i="4" s="1"/>
  <c r="G74" i="4"/>
  <c r="F74" i="4"/>
  <c r="C74" i="4"/>
  <c r="B74" i="4"/>
  <c r="E74" i="4" s="1"/>
  <c r="R73" i="4"/>
  <c r="O73" i="4"/>
  <c r="N73" i="4"/>
  <c r="M73" i="4"/>
  <c r="S73" i="4" s="1"/>
  <c r="L73" i="4"/>
  <c r="K73" i="4"/>
  <c r="J73" i="4"/>
  <c r="I73" i="4"/>
  <c r="Q73" i="4" s="1"/>
  <c r="H73" i="4"/>
  <c r="P73" i="4" s="1"/>
  <c r="G73" i="4"/>
  <c r="F73" i="4"/>
  <c r="C73" i="4"/>
  <c r="E73" i="4" s="1"/>
  <c r="B73" i="4"/>
  <c r="U72" i="4"/>
  <c r="T72" i="4"/>
  <c r="S72" i="4"/>
  <c r="R72" i="4"/>
  <c r="Q72" i="4"/>
  <c r="P72" i="4"/>
  <c r="E72" i="4"/>
  <c r="T71" i="4"/>
  <c r="S71" i="4"/>
  <c r="R71" i="4"/>
  <c r="Q71" i="4"/>
  <c r="P71" i="4"/>
  <c r="E71" i="4"/>
  <c r="U71" i="4" s="1"/>
  <c r="O69" i="4"/>
  <c r="N69" i="4"/>
  <c r="M69" i="4"/>
  <c r="L69" i="4"/>
  <c r="K69" i="4"/>
  <c r="J69" i="4"/>
  <c r="I69" i="4"/>
  <c r="H69" i="4"/>
  <c r="G69" i="4"/>
  <c r="F69" i="4"/>
  <c r="C69" i="4"/>
  <c r="B69" i="4"/>
  <c r="O68" i="4"/>
  <c r="N68" i="4"/>
  <c r="M68" i="4"/>
  <c r="S68" i="4" s="1"/>
  <c r="L68" i="4"/>
  <c r="R68" i="4" s="1"/>
  <c r="K68" i="4"/>
  <c r="J68" i="4"/>
  <c r="I68" i="4"/>
  <c r="H68" i="4"/>
  <c r="G68" i="4"/>
  <c r="F68" i="4"/>
  <c r="C68" i="4"/>
  <c r="B68" i="4"/>
  <c r="U67" i="4"/>
  <c r="T67" i="4"/>
  <c r="S67" i="4"/>
  <c r="R67" i="4"/>
  <c r="Q67" i="4"/>
  <c r="P67" i="4"/>
  <c r="E67" i="4"/>
  <c r="T66" i="4"/>
  <c r="S66" i="4"/>
  <c r="R66" i="4"/>
  <c r="Q66" i="4"/>
  <c r="P66" i="4"/>
  <c r="E66" i="4"/>
  <c r="U66" i="4" s="1"/>
  <c r="U65" i="4"/>
  <c r="S65" i="4"/>
  <c r="R65" i="4"/>
  <c r="Q65" i="4"/>
  <c r="P65" i="4"/>
  <c r="E65" i="4"/>
  <c r="T65" i="4" s="1"/>
  <c r="S64" i="4"/>
  <c r="R64" i="4"/>
  <c r="Q64" i="4"/>
  <c r="P64" i="4"/>
  <c r="E64" i="4"/>
  <c r="U64" i="4" s="1"/>
  <c r="S63" i="4"/>
  <c r="R63" i="4"/>
  <c r="Q63" i="4"/>
  <c r="P63" i="4"/>
  <c r="E63" i="4"/>
  <c r="U63" i="4" s="1"/>
  <c r="O61" i="4"/>
  <c r="N61" i="4"/>
  <c r="M61" i="4"/>
  <c r="S61" i="4" s="1"/>
  <c r="L61" i="4"/>
  <c r="R61" i="4" s="1"/>
  <c r="K61" i="4"/>
  <c r="J61" i="4"/>
  <c r="I61" i="4"/>
  <c r="H61" i="4"/>
  <c r="C61" i="4"/>
  <c r="B61" i="4"/>
  <c r="U60" i="4"/>
  <c r="S60" i="4"/>
  <c r="R60" i="4"/>
  <c r="Q60" i="4"/>
  <c r="P60" i="4"/>
  <c r="E60" i="4"/>
  <c r="T60" i="4" s="1"/>
  <c r="U59" i="4"/>
  <c r="T59" i="4"/>
  <c r="S59" i="4"/>
  <c r="R59" i="4"/>
  <c r="Q59" i="4"/>
  <c r="P59" i="4"/>
  <c r="E59" i="4"/>
  <c r="T58" i="4"/>
  <c r="S58" i="4"/>
  <c r="R58" i="4"/>
  <c r="Q58" i="4"/>
  <c r="P58" i="4"/>
  <c r="E58" i="4"/>
  <c r="U58" i="4" s="1"/>
  <c r="S57" i="4"/>
  <c r="R57" i="4"/>
  <c r="Q57" i="4"/>
  <c r="P57" i="4"/>
  <c r="E57" i="4"/>
  <c r="U57" i="4" s="1"/>
  <c r="O55" i="4"/>
  <c r="N55" i="4"/>
  <c r="M55" i="4"/>
  <c r="L55" i="4"/>
  <c r="R55" i="4" s="1"/>
  <c r="K55" i="4"/>
  <c r="J55" i="4"/>
  <c r="I55" i="4"/>
  <c r="H55" i="4"/>
  <c r="G55" i="4"/>
  <c r="F55" i="4"/>
  <c r="C55" i="4"/>
  <c r="B55" i="4"/>
  <c r="E55" i="4" s="1"/>
  <c r="S54" i="4"/>
  <c r="R54" i="4"/>
  <c r="Q54" i="4"/>
  <c r="P54" i="4"/>
  <c r="E54" i="4"/>
  <c r="U54" i="4" s="1"/>
  <c r="S53" i="4"/>
  <c r="R53" i="4"/>
  <c r="Q53" i="4"/>
  <c r="U53" i="4" s="1"/>
  <c r="P53" i="4"/>
  <c r="E53" i="4"/>
  <c r="T53" i="4" s="1"/>
  <c r="U52" i="4"/>
  <c r="T52" i="4"/>
  <c r="S52" i="4"/>
  <c r="R52" i="4"/>
  <c r="Q52" i="4"/>
  <c r="P52" i="4"/>
  <c r="E52" i="4"/>
  <c r="S51" i="4"/>
  <c r="R51" i="4"/>
  <c r="Q51" i="4"/>
  <c r="P51" i="4"/>
  <c r="E51" i="4"/>
  <c r="T51" i="4" s="1"/>
  <c r="S50" i="4"/>
  <c r="R50" i="4"/>
  <c r="Q50" i="4"/>
  <c r="P50" i="4"/>
  <c r="E50" i="4"/>
  <c r="U50" i="4" s="1"/>
  <c r="U49" i="4"/>
  <c r="S49" i="4"/>
  <c r="R49" i="4"/>
  <c r="Q49" i="4"/>
  <c r="P49" i="4"/>
  <c r="E49" i="4"/>
  <c r="T49" i="4" s="1"/>
  <c r="S48" i="4"/>
  <c r="R48" i="4"/>
  <c r="Q48" i="4"/>
  <c r="P48" i="4"/>
  <c r="E48" i="4"/>
  <c r="U48" i="4" s="1"/>
  <c r="T47" i="4"/>
  <c r="S47" i="4"/>
  <c r="R47" i="4"/>
  <c r="Q47" i="4"/>
  <c r="P47" i="4"/>
  <c r="E47" i="4"/>
  <c r="U47" i="4" s="1"/>
  <c r="S46" i="4"/>
  <c r="R46" i="4"/>
  <c r="Q46" i="4"/>
  <c r="P46" i="4"/>
  <c r="E46" i="4"/>
  <c r="U46" i="4" s="1"/>
  <c r="U45" i="4"/>
  <c r="S45" i="4"/>
  <c r="R45" i="4"/>
  <c r="Q45" i="4"/>
  <c r="P45" i="4"/>
  <c r="E45" i="4"/>
  <c r="S44" i="4"/>
  <c r="R44" i="4"/>
  <c r="Q44" i="4"/>
  <c r="P44" i="4"/>
  <c r="E44" i="4"/>
  <c r="U44" i="4" s="1"/>
  <c r="R42" i="4"/>
  <c r="O42" i="4"/>
  <c r="N42" i="4"/>
  <c r="M42" i="4"/>
  <c r="S42" i="4" s="1"/>
  <c r="L42" i="4"/>
  <c r="K42" i="4"/>
  <c r="J42" i="4"/>
  <c r="I42" i="4"/>
  <c r="H42" i="4"/>
  <c r="G42" i="4"/>
  <c r="F42" i="4"/>
  <c r="E42" i="4"/>
  <c r="C42" i="4"/>
  <c r="B42" i="4"/>
  <c r="U41" i="4"/>
  <c r="T41" i="4"/>
  <c r="S41" i="4"/>
  <c r="R41" i="4"/>
  <c r="Q41" i="4"/>
  <c r="P41" i="4"/>
  <c r="E41" i="4"/>
  <c r="S40" i="4"/>
  <c r="R40" i="4"/>
  <c r="Q40" i="4"/>
  <c r="P40" i="4"/>
  <c r="E40" i="4"/>
  <c r="T40" i="4" s="1"/>
  <c r="S39" i="4"/>
  <c r="R39" i="4"/>
  <c r="Q39" i="4"/>
  <c r="P39" i="4"/>
  <c r="E39" i="4"/>
  <c r="U39" i="4" s="1"/>
  <c r="U38" i="4"/>
  <c r="S38" i="4"/>
  <c r="R38" i="4"/>
  <c r="Q38" i="4"/>
  <c r="P38" i="4"/>
  <c r="E38" i="4"/>
  <c r="T38" i="4" s="1"/>
  <c r="U37" i="4"/>
  <c r="T37" i="4"/>
  <c r="S37" i="4"/>
  <c r="R37" i="4"/>
  <c r="Q37" i="4"/>
  <c r="P37" i="4"/>
  <c r="E37" i="4"/>
  <c r="R35" i="4"/>
  <c r="O35" i="4"/>
  <c r="N35" i="4"/>
  <c r="M35" i="4"/>
  <c r="S35" i="4" s="1"/>
  <c r="L35" i="4"/>
  <c r="K35" i="4"/>
  <c r="J35" i="4"/>
  <c r="I35" i="4"/>
  <c r="Q35" i="4" s="1"/>
  <c r="H35" i="4"/>
  <c r="P35" i="4" s="1"/>
  <c r="G35" i="4"/>
  <c r="F35" i="4"/>
  <c r="E35" i="4"/>
  <c r="C35" i="4"/>
  <c r="B35" i="4"/>
  <c r="U34" i="4"/>
  <c r="T34" i="4"/>
  <c r="S34" i="4"/>
  <c r="R34" i="4"/>
  <c r="Q34" i="4"/>
  <c r="P34" i="4"/>
  <c r="E34" i="4"/>
  <c r="R32" i="4"/>
  <c r="O32" i="4"/>
  <c r="N32" i="4"/>
  <c r="M32" i="4"/>
  <c r="S32" i="4" s="1"/>
  <c r="L32" i="4"/>
  <c r="K32" i="4"/>
  <c r="J32" i="4"/>
  <c r="I32" i="4"/>
  <c r="H32" i="4"/>
  <c r="G32" i="4"/>
  <c r="F32" i="4"/>
  <c r="C32" i="4"/>
  <c r="B32" i="4"/>
  <c r="E32" i="4" s="1"/>
  <c r="U31" i="4"/>
  <c r="T31" i="4"/>
  <c r="S31" i="4"/>
  <c r="R31" i="4"/>
  <c r="Q31" i="4"/>
  <c r="P31" i="4"/>
  <c r="E31" i="4"/>
  <c r="T30" i="4"/>
  <c r="S30" i="4"/>
  <c r="R30" i="4"/>
  <c r="Q30" i="4"/>
  <c r="P30" i="4"/>
  <c r="E30" i="4"/>
  <c r="U30" i="4" s="1"/>
  <c r="S29" i="4"/>
  <c r="R29" i="4"/>
  <c r="Q29" i="4"/>
  <c r="P29" i="4"/>
  <c r="E29" i="4"/>
  <c r="U29" i="4" s="1"/>
  <c r="U28" i="4"/>
  <c r="S28" i="4"/>
  <c r="R28" i="4"/>
  <c r="Q28" i="4"/>
  <c r="P28" i="4"/>
  <c r="E28" i="4"/>
  <c r="T28" i="4" s="1"/>
  <c r="S26" i="4"/>
  <c r="R26" i="4"/>
  <c r="O26" i="4"/>
  <c r="N26" i="4"/>
  <c r="M26" i="4"/>
  <c r="L26" i="4"/>
  <c r="K26" i="4"/>
  <c r="J26" i="4"/>
  <c r="I26" i="4"/>
  <c r="Q26" i="4" s="1"/>
  <c r="H26" i="4"/>
  <c r="G26" i="4"/>
  <c r="F26" i="4"/>
  <c r="C26" i="4"/>
  <c r="B26" i="4"/>
  <c r="S25" i="4"/>
  <c r="R25" i="4"/>
  <c r="Q25" i="4"/>
  <c r="P25" i="4"/>
  <c r="E25" i="4"/>
  <c r="T25" i="4" s="1"/>
  <c r="U24" i="4"/>
  <c r="S24" i="4"/>
  <c r="R24" i="4"/>
  <c r="Q24" i="4"/>
  <c r="P24" i="4"/>
  <c r="E24" i="4"/>
  <c r="T24" i="4" s="1"/>
  <c r="S23" i="4"/>
  <c r="R23" i="4"/>
  <c r="Q23" i="4"/>
  <c r="P23" i="4"/>
  <c r="E23" i="4"/>
  <c r="T23" i="4" s="1"/>
  <c r="S22" i="4"/>
  <c r="R22" i="4"/>
  <c r="Q22" i="4"/>
  <c r="P22" i="4"/>
  <c r="E22" i="4"/>
  <c r="U22" i="4" s="1"/>
  <c r="U21" i="4"/>
  <c r="S21" i="4"/>
  <c r="R21" i="4"/>
  <c r="Q21" i="4"/>
  <c r="P21" i="4"/>
  <c r="E21" i="4"/>
  <c r="T21" i="4" s="1"/>
  <c r="U20" i="4"/>
  <c r="T20" i="4"/>
  <c r="S20" i="4"/>
  <c r="R20" i="4"/>
  <c r="Q20" i="4"/>
  <c r="P20" i="4"/>
  <c r="E20" i="4"/>
  <c r="T19" i="4"/>
  <c r="S19" i="4"/>
  <c r="R19" i="4"/>
  <c r="Q19" i="4"/>
  <c r="P19" i="4"/>
  <c r="E19" i="4"/>
  <c r="U19" i="4" s="1"/>
  <c r="O17" i="4"/>
  <c r="N17" i="4"/>
  <c r="M17" i="4"/>
  <c r="S17" i="4" s="1"/>
  <c r="L17" i="4"/>
  <c r="R17" i="4" s="1"/>
  <c r="K17" i="4"/>
  <c r="J17" i="4"/>
  <c r="I17" i="4"/>
  <c r="Q17" i="4" s="1"/>
  <c r="H17" i="4"/>
  <c r="P17" i="4" s="1"/>
  <c r="G17" i="4"/>
  <c r="F17" i="4"/>
  <c r="C17" i="4"/>
  <c r="E17" i="4" s="1"/>
  <c r="B17" i="4"/>
  <c r="S16" i="4"/>
  <c r="R16" i="4"/>
  <c r="Q16" i="4"/>
  <c r="P16" i="4"/>
  <c r="E16" i="4"/>
  <c r="U16" i="4" s="1"/>
  <c r="S15" i="4"/>
  <c r="R15" i="4"/>
  <c r="Q15" i="4"/>
  <c r="P15" i="4"/>
  <c r="E15" i="4"/>
  <c r="U15" i="4" s="1"/>
  <c r="U14" i="4"/>
  <c r="S14" i="4"/>
  <c r="R14" i="4"/>
  <c r="Q14" i="4"/>
  <c r="P14" i="4"/>
  <c r="E14" i="4"/>
  <c r="T14" i="4" s="1"/>
  <c r="U13" i="4"/>
  <c r="T13" i="4"/>
  <c r="S13" i="4"/>
  <c r="R13" i="4"/>
  <c r="Q13" i="4"/>
  <c r="P13" i="4"/>
  <c r="E13" i="4"/>
  <c r="S12" i="4"/>
  <c r="R12" i="4"/>
  <c r="Q12" i="4"/>
  <c r="P12" i="4"/>
  <c r="E12" i="4"/>
  <c r="T12" i="4" s="1"/>
  <c r="S11" i="4"/>
  <c r="R11" i="4"/>
  <c r="Q11" i="4"/>
  <c r="P11" i="4"/>
  <c r="E11" i="4"/>
  <c r="U11" i="4" s="1"/>
  <c r="U10" i="4"/>
  <c r="S10" i="4"/>
  <c r="R10" i="4"/>
  <c r="Q10" i="4"/>
  <c r="P10" i="4"/>
  <c r="E10" i="4"/>
  <c r="T10" i="4" s="1"/>
  <c r="U9" i="4"/>
  <c r="T9" i="4"/>
  <c r="S9" i="4"/>
  <c r="R9" i="4"/>
  <c r="Q9" i="4"/>
  <c r="P9" i="4"/>
  <c r="E9" i="4"/>
  <c r="S96" i="3"/>
  <c r="R96" i="3"/>
  <c r="Q96" i="3"/>
  <c r="P96" i="3"/>
  <c r="E96" i="3"/>
  <c r="U96" i="3" s="1"/>
  <c r="S95" i="3"/>
  <c r="R95" i="3"/>
  <c r="Q95" i="3"/>
  <c r="P95" i="3"/>
  <c r="E95" i="3"/>
  <c r="U95" i="3" s="1"/>
  <c r="U94" i="3"/>
  <c r="S94" i="3"/>
  <c r="R94" i="3"/>
  <c r="Q94" i="3"/>
  <c r="P94" i="3"/>
  <c r="E94" i="3"/>
  <c r="T94" i="3" s="1"/>
  <c r="U93" i="3"/>
  <c r="T93" i="3"/>
  <c r="S93" i="3"/>
  <c r="R93" i="3"/>
  <c r="Q93" i="3"/>
  <c r="P93" i="3"/>
  <c r="E93" i="3"/>
  <c r="S92" i="3"/>
  <c r="R92" i="3"/>
  <c r="Q92" i="3"/>
  <c r="P92" i="3"/>
  <c r="E92" i="3"/>
  <c r="T92" i="3" s="1"/>
  <c r="S91" i="3"/>
  <c r="R91" i="3"/>
  <c r="Q91" i="3"/>
  <c r="P91" i="3"/>
  <c r="E91" i="3"/>
  <c r="U91" i="3" s="1"/>
  <c r="U90" i="3"/>
  <c r="S90" i="3"/>
  <c r="R90" i="3"/>
  <c r="Q90" i="3"/>
  <c r="P90" i="3"/>
  <c r="E90" i="3"/>
  <c r="T90" i="3" s="1"/>
  <c r="U89" i="3"/>
  <c r="T89" i="3"/>
  <c r="S89" i="3"/>
  <c r="R89" i="3"/>
  <c r="Q89" i="3"/>
  <c r="P89" i="3"/>
  <c r="E89" i="3"/>
  <c r="S88" i="3"/>
  <c r="S87" i="3" s="1"/>
  <c r="R88" i="3"/>
  <c r="Q88" i="3"/>
  <c r="P88" i="3"/>
  <c r="E88" i="3"/>
  <c r="U88" i="3" s="1"/>
  <c r="O75" i="3"/>
  <c r="N75" i="3"/>
  <c r="M75" i="3"/>
  <c r="S75" i="3" s="1"/>
  <c r="L75" i="3"/>
  <c r="R75" i="3" s="1"/>
  <c r="K75" i="3"/>
  <c r="J75" i="3"/>
  <c r="I75" i="3"/>
  <c r="H75" i="3"/>
  <c r="G75" i="3"/>
  <c r="F75" i="3"/>
  <c r="C75" i="3"/>
  <c r="B75" i="3"/>
  <c r="R74" i="3"/>
  <c r="O74" i="3"/>
  <c r="N74" i="3"/>
  <c r="M74" i="3"/>
  <c r="S74" i="3" s="1"/>
  <c r="L74" i="3"/>
  <c r="K74" i="3"/>
  <c r="J74" i="3"/>
  <c r="I74" i="3"/>
  <c r="Q74" i="3" s="1"/>
  <c r="H74" i="3"/>
  <c r="P74" i="3" s="1"/>
  <c r="G74" i="3"/>
  <c r="F74" i="3"/>
  <c r="E74" i="3"/>
  <c r="C74" i="3"/>
  <c r="B74" i="3"/>
  <c r="S73" i="3"/>
  <c r="R73" i="3"/>
  <c r="O73" i="3"/>
  <c r="N73" i="3"/>
  <c r="M73" i="3"/>
  <c r="L73" i="3"/>
  <c r="K73" i="3"/>
  <c r="J73" i="3"/>
  <c r="I73" i="3"/>
  <c r="Q73" i="3" s="1"/>
  <c r="H73" i="3"/>
  <c r="G73" i="3"/>
  <c r="F73" i="3"/>
  <c r="C73" i="3"/>
  <c r="B73" i="3"/>
  <c r="E73" i="3" s="1"/>
  <c r="U72" i="3"/>
  <c r="S72" i="3"/>
  <c r="R72" i="3"/>
  <c r="Q72" i="3"/>
  <c r="P72" i="3"/>
  <c r="E72" i="3"/>
  <c r="T72" i="3" s="1"/>
  <c r="U71" i="3"/>
  <c r="T71" i="3"/>
  <c r="S71" i="3"/>
  <c r="R71" i="3"/>
  <c r="Q71" i="3"/>
  <c r="P71" i="3"/>
  <c r="E71" i="3"/>
  <c r="O69" i="3"/>
  <c r="N69" i="3"/>
  <c r="M69" i="3"/>
  <c r="S69" i="3" s="1"/>
  <c r="L69" i="3"/>
  <c r="K69" i="3"/>
  <c r="J69" i="3"/>
  <c r="I69" i="3"/>
  <c r="Q69" i="3" s="1"/>
  <c r="H69" i="3"/>
  <c r="G69" i="3"/>
  <c r="F69" i="3"/>
  <c r="C69" i="3"/>
  <c r="B69" i="3"/>
  <c r="S68" i="3"/>
  <c r="R68" i="3"/>
  <c r="O68" i="3"/>
  <c r="N68" i="3"/>
  <c r="M68" i="3"/>
  <c r="L68" i="3"/>
  <c r="K68" i="3"/>
  <c r="J68" i="3"/>
  <c r="I68" i="3"/>
  <c r="H68" i="3"/>
  <c r="G68" i="3"/>
  <c r="F68" i="3"/>
  <c r="C68" i="3"/>
  <c r="B68" i="3"/>
  <c r="E68" i="3" s="1"/>
  <c r="U67" i="3"/>
  <c r="S67" i="3"/>
  <c r="R67" i="3"/>
  <c r="Q67" i="3"/>
  <c r="P67" i="3"/>
  <c r="E67" i="3"/>
  <c r="T67" i="3" s="1"/>
  <c r="U66" i="3"/>
  <c r="T66" i="3"/>
  <c r="S66" i="3"/>
  <c r="R66" i="3"/>
  <c r="Q66" i="3"/>
  <c r="P66" i="3"/>
  <c r="E66" i="3"/>
  <c r="S65" i="3"/>
  <c r="R65" i="3"/>
  <c r="Q65" i="3"/>
  <c r="P65" i="3"/>
  <c r="E65" i="3"/>
  <c r="U65" i="3" s="1"/>
  <c r="S64" i="3"/>
  <c r="R64" i="3"/>
  <c r="Q64" i="3"/>
  <c r="P64" i="3"/>
  <c r="E64" i="3"/>
  <c r="U64" i="3" s="1"/>
  <c r="S63" i="3"/>
  <c r="R63" i="3"/>
  <c r="Q63" i="3"/>
  <c r="P63" i="3"/>
  <c r="E63" i="3"/>
  <c r="U63" i="3" s="1"/>
  <c r="S61" i="3"/>
  <c r="O61" i="3"/>
  <c r="N61" i="3"/>
  <c r="M61" i="3"/>
  <c r="L61" i="3"/>
  <c r="R61" i="3" s="1"/>
  <c r="K61" i="3"/>
  <c r="J61" i="3"/>
  <c r="I61" i="3"/>
  <c r="H61" i="3"/>
  <c r="C61" i="3"/>
  <c r="B61" i="3"/>
  <c r="E61" i="3" s="1"/>
  <c r="S60" i="3"/>
  <c r="R60" i="3"/>
  <c r="Q60" i="3"/>
  <c r="P60" i="3"/>
  <c r="E60" i="3"/>
  <c r="S59" i="3"/>
  <c r="R59" i="3"/>
  <c r="Q59" i="3"/>
  <c r="P59" i="3"/>
  <c r="E59" i="3"/>
  <c r="S58" i="3"/>
  <c r="R58" i="3"/>
  <c r="Q58" i="3"/>
  <c r="P58" i="3"/>
  <c r="E58" i="3"/>
  <c r="T58" i="3" s="1"/>
  <c r="T57" i="3"/>
  <c r="S57" i="3"/>
  <c r="R57" i="3"/>
  <c r="Q57" i="3"/>
  <c r="P57" i="3"/>
  <c r="E57" i="3"/>
  <c r="U57" i="3" s="1"/>
  <c r="O55" i="3"/>
  <c r="N55" i="3"/>
  <c r="M55" i="3"/>
  <c r="S55" i="3" s="1"/>
  <c r="L55" i="3"/>
  <c r="R55" i="3" s="1"/>
  <c r="K55" i="3"/>
  <c r="J55" i="3"/>
  <c r="I55" i="3"/>
  <c r="H55" i="3"/>
  <c r="G55" i="3"/>
  <c r="F55" i="3"/>
  <c r="C55" i="3"/>
  <c r="B55" i="3"/>
  <c r="U54" i="3"/>
  <c r="T54" i="3"/>
  <c r="S54" i="3"/>
  <c r="R54" i="3"/>
  <c r="Q54" i="3"/>
  <c r="P54" i="3"/>
  <c r="E54" i="3"/>
  <c r="T53" i="3"/>
  <c r="S53" i="3"/>
  <c r="R53" i="3"/>
  <c r="Q53" i="3"/>
  <c r="P53" i="3"/>
  <c r="E53" i="3"/>
  <c r="U53" i="3" s="1"/>
  <c r="S52" i="3"/>
  <c r="R52" i="3"/>
  <c r="Q52" i="3"/>
  <c r="P52" i="3"/>
  <c r="E52" i="3"/>
  <c r="U51" i="3"/>
  <c r="S51" i="3"/>
  <c r="R51" i="3"/>
  <c r="Q51" i="3"/>
  <c r="P51" i="3"/>
  <c r="E51" i="3"/>
  <c r="T51" i="3" s="1"/>
  <c r="U50" i="3"/>
  <c r="T50" i="3"/>
  <c r="S50" i="3"/>
  <c r="R50" i="3"/>
  <c r="Q50" i="3"/>
  <c r="P50" i="3"/>
  <c r="E50" i="3"/>
  <c r="T49" i="3"/>
  <c r="S49" i="3"/>
  <c r="R49" i="3"/>
  <c r="Q49" i="3"/>
  <c r="P49" i="3"/>
  <c r="E49" i="3"/>
  <c r="U49" i="3" s="1"/>
  <c r="S48" i="3"/>
  <c r="R48" i="3"/>
  <c r="Q48" i="3"/>
  <c r="P48" i="3"/>
  <c r="E48" i="3"/>
  <c r="U47" i="3"/>
  <c r="S47" i="3"/>
  <c r="R47" i="3"/>
  <c r="Q47" i="3"/>
  <c r="P47" i="3"/>
  <c r="E47" i="3"/>
  <c r="T47" i="3" s="1"/>
  <c r="U46" i="3"/>
  <c r="T46" i="3"/>
  <c r="S46" i="3"/>
  <c r="R46" i="3"/>
  <c r="Q46" i="3"/>
  <c r="P46" i="3"/>
  <c r="E46" i="3"/>
  <c r="S45" i="3"/>
  <c r="R45" i="3"/>
  <c r="Q45" i="3"/>
  <c r="P45" i="3"/>
  <c r="E45" i="3"/>
  <c r="U45" i="3" s="1"/>
  <c r="S44" i="3"/>
  <c r="R44" i="3"/>
  <c r="Q44" i="3"/>
  <c r="P44" i="3"/>
  <c r="E44" i="3"/>
  <c r="U44" i="3" s="1"/>
  <c r="S42" i="3"/>
  <c r="O42" i="3"/>
  <c r="N42" i="3"/>
  <c r="M42" i="3"/>
  <c r="L42" i="3"/>
  <c r="K42" i="3"/>
  <c r="J42" i="3"/>
  <c r="I42" i="3"/>
  <c r="Q42" i="3" s="1"/>
  <c r="H42" i="3"/>
  <c r="P42" i="3" s="1"/>
  <c r="G42" i="3"/>
  <c r="F42" i="3"/>
  <c r="C42" i="3"/>
  <c r="B42" i="3"/>
  <c r="S41" i="3"/>
  <c r="R41" i="3"/>
  <c r="Q41" i="3"/>
  <c r="P41" i="3"/>
  <c r="E41" i="3"/>
  <c r="U41" i="3" s="1"/>
  <c r="U40" i="3"/>
  <c r="S40" i="3"/>
  <c r="R40" i="3"/>
  <c r="Q40" i="3"/>
  <c r="P40" i="3"/>
  <c r="E40" i="3"/>
  <c r="T40" i="3" s="1"/>
  <c r="U39" i="3"/>
  <c r="S39" i="3"/>
  <c r="R39" i="3"/>
  <c r="Q39" i="3"/>
  <c r="P39" i="3"/>
  <c r="E39" i="3"/>
  <c r="T39" i="3" s="1"/>
  <c r="T38" i="3"/>
  <c r="S38" i="3"/>
  <c r="R38" i="3"/>
  <c r="Q38" i="3"/>
  <c r="P38" i="3"/>
  <c r="E38" i="3"/>
  <c r="S37" i="3"/>
  <c r="R37" i="3"/>
  <c r="Q37" i="3"/>
  <c r="P37" i="3"/>
  <c r="E37" i="3"/>
  <c r="O35" i="3"/>
  <c r="N35" i="3"/>
  <c r="M35" i="3"/>
  <c r="S35" i="3" s="1"/>
  <c r="L35" i="3"/>
  <c r="R35" i="3" s="1"/>
  <c r="K35" i="3"/>
  <c r="J35" i="3"/>
  <c r="I35" i="3"/>
  <c r="H35" i="3"/>
  <c r="P35" i="3" s="1"/>
  <c r="G35" i="3"/>
  <c r="F35" i="3"/>
  <c r="E35" i="3"/>
  <c r="C35" i="3"/>
  <c r="B35" i="3"/>
  <c r="S34" i="3"/>
  <c r="R34" i="3"/>
  <c r="Q34" i="3"/>
  <c r="P34" i="3"/>
  <c r="E34" i="3"/>
  <c r="O32" i="3"/>
  <c r="N32" i="3"/>
  <c r="M32" i="3"/>
  <c r="S32" i="3" s="1"/>
  <c r="L32" i="3"/>
  <c r="R32" i="3" s="1"/>
  <c r="K32" i="3"/>
  <c r="J32" i="3"/>
  <c r="I32" i="3"/>
  <c r="H32" i="3"/>
  <c r="G32" i="3"/>
  <c r="F32" i="3"/>
  <c r="C32" i="3"/>
  <c r="E32" i="3" s="1"/>
  <c r="B32" i="3"/>
  <c r="S31" i="3"/>
  <c r="R31" i="3"/>
  <c r="Q31" i="3"/>
  <c r="P31" i="3"/>
  <c r="E31" i="3"/>
  <c r="U30" i="3"/>
  <c r="S30" i="3"/>
  <c r="R30" i="3"/>
  <c r="Q30" i="3"/>
  <c r="P30" i="3"/>
  <c r="E30" i="3"/>
  <c r="T30" i="3" s="1"/>
  <c r="U29" i="3"/>
  <c r="T29" i="3"/>
  <c r="S29" i="3"/>
  <c r="R29" i="3"/>
  <c r="Q29" i="3"/>
  <c r="P29" i="3"/>
  <c r="E29" i="3"/>
  <c r="U28" i="3"/>
  <c r="T28" i="3"/>
  <c r="S28" i="3"/>
  <c r="R28" i="3"/>
  <c r="Q28" i="3"/>
  <c r="P28" i="3"/>
  <c r="E28" i="3"/>
  <c r="O26" i="3"/>
  <c r="N26" i="3"/>
  <c r="M26" i="3"/>
  <c r="S26" i="3" s="1"/>
  <c r="L26" i="3"/>
  <c r="R26" i="3" s="1"/>
  <c r="K26" i="3"/>
  <c r="J26" i="3"/>
  <c r="I26" i="3"/>
  <c r="H26" i="3"/>
  <c r="G26" i="3"/>
  <c r="F26" i="3"/>
  <c r="C26" i="3"/>
  <c r="B26" i="3"/>
  <c r="E26" i="3" s="1"/>
  <c r="S25" i="3"/>
  <c r="R25" i="3"/>
  <c r="Q25" i="3"/>
  <c r="P25" i="3"/>
  <c r="E25" i="3"/>
  <c r="U25" i="3" s="1"/>
  <c r="S24" i="3"/>
  <c r="R24" i="3"/>
  <c r="Q24" i="3"/>
  <c r="P24" i="3"/>
  <c r="E24" i="3"/>
  <c r="U24" i="3" s="1"/>
  <c r="U23" i="3"/>
  <c r="S23" i="3"/>
  <c r="R23" i="3"/>
  <c r="Q23" i="3"/>
  <c r="P23" i="3"/>
  <c r="E23" i="3"/>
  <c r="T23" i="3" s="1"/>
  <c r="U22" i="3"/>
  <c r="T22" i="3"/>
  <c r="S22" i="3"/>
  <c r="R22" i="3"/>
  <c r="Q22" i="3"/>
  <c r="P22" i="3"/>
  <c r="E22" i="3"/>
  <c r="T21" i="3"/>
  <c r="S21" i="3"/>
  <c r="R21" i="3"/>
  <c r="Q21" i="3"/>
  <c r="P21" i="3"/>
  <c r="E21" i="3"/>
  <c r="U21" i="3" s="1"/>
  <c r="S20" i="3"/>
  <c r="R20" i="3"/>
  <c r="Q20" i="3"/>
  <c r="P20" i="3"/>
  <c r="E20" i="3"/>
  <c r="S19" i="3"/>
  <c r="R19" i="3"/>
  <c r="Q19" i="3"/>
  <c r="P19" i="3"/>
  <c r="E19" i="3"/>
  <c r="T19" i="3" s="1"/>
  <c r="S17" i="3"/>
  <c r="O17" i="3"/>
  <c r="N17" i="3"/>
  <c r="M17" i="3"/>
  <c r="L17" i="3"/>
  <c r="R17" i="3" s="1"/>
  <c r="K17" i="3"/>
  <c r="J17" i="3"/>
  <c r="I17" i="3"/>
  <c r="H17" i="3"/>
  <c r="G17" i="3"/>
  <c r="F17" i="3"/>
  <c r="C17" i="3"/>
  <c r="B17" i="3"/>
  <c r="E17" i="3" s="1"/>
  <c r="U16" i="3"/>
  <c r="S16" i="3"/>
  <c r="R16" i="3"/>
  <c r="Q16" i="3"/>
  <c r="P16" i="3"/>
  <c r="E16" i="3"/>
  <c r="T16" i="3" s="1"/>
  <c r="U15" i="3"/>
  <c r="T15" i="3"/>
  <c r="S15" i="3"/>
  <c r="R15" i="3"/>
  <c r="Q15" i="3"/>
  <c r="P15" i="3"/>
  <c r="E15" i="3"/>
  <c r="S14" i="3"/>
  <c r="R14" i="3"/>
  <c r="Q14" i="3"/>
  <c r="P14" i="3"/>
  <c r="E14" i="3"/>
  <c r="U14" i="3" s="1"/>
  <c r="S13" i="3"/>
  <c r="R13" i="3"/>
  <c r="Q13" i="3"/>
  <c r="P13" i="3"/>
  <c r="E13" i="3"/>
  <c r="U13" i="3" s="1"/>
  <c r="U12" i="3"/>
  <c r="S12" i="3"/>
  <c r="R12" i="3"/>
  <c r="Q12" i="3"/>
  <c r="P12" i="3"/>
  <c r="E12" i="3"/>
  <c r="T12" i="3" s="1"/>
  <c r="U11" i="3"/>
  <c r="T11" i="3"/>
  <c r="S11" i="3"/>
  <c r="R11" i="3"/>
  <c r="Q11" i="3"/>
  <c r="P11" i="3"/>
  <c r="E11" i="3"/>
  <c r="T10" i="3"/>
  <c r="S10" i="3"/>
  <c r="R10" i="3"/>
  <c r="Q10" i="3"/>
  <c r="P10" i="3"/>
  <c r="E10" i="3"/>
  <c r="S9" i="3"/>
  <c r="R9" i="3"/>
  <c r="Q9" i="3"/>
  <c r="P9" i="3"/>
  <c r="E9" i="3"/>
  <c r="S96" i="2"/>
  <c r="R96" i="2"/>
  <c r="Q96" i="2"/>
  <c r="P96" i="2"/>
  <c r="E96" i="2"/>
  <c r="T96" i="2" s="1"/>
  <c r="U95" i="2"/>
  <c r="T95" i="2"/>
  <c r="S95" i="2"/>
  <c r="R95" i="2"/>
  <c r="Q95" i="2"/>
  <c r="P95" i="2"/>
  <c r="E95" i="2"/>
  <c r="U94" i="2"/>
  <c r="T94" i="2"/>
  <c r="S94" i="2"/>
  <c r="R94" i="2"/>
  <c r="Q94" i="2"/>
  <c r="P94" i="2"/>
  <c r="E94" i="2"/>
  <c r="S93" i="2"/>
  <c r="R93" i="2"/>
  <c r="Q93" i="2"/>
  <c r="P93" i="2"/>
  <c r="E93" i="2"/>
  <c r="U93" i="2" s="1"/>
  <c r="U92" i="2"/>
  <c r="S92" i="2"/>
  <c r="R92" i="2"/>
  <c r="Q92" i="2"/>
  <c r="P92" i="2"/>
  <c r="E92" i="2"/>
  <c r="T92" i="2" s="1"/>
  <c r="U91" i="2"/>
  <c r="T91" i="2"/>
  <c r="S91" i="2"/>
  <c r="R91" i="2"/>
  <c r="Q91" i="2"/>
  <c r="P91" i="2"/>
  <c r="E91" i="2"/>
  <c r="T90" i="2"/>
  <c r="S90" i="2"/>
  <c r="R90" i="2"/>
  <c r="Q90" i="2"/>
  <c r="P90" i="2"/>
  <c r="E90" i="2"/>
  <c r="U90" i="2" s="1"/>
  <c r="S89" i="2"/>
  <c r="R89" i="2"/>
  <c r="Q89" i="2"/>
  <c r="P89" i="2"/>
  <c r="E89" i="2"/>
  <c r="S88" i="2"/>
  <c r="R88" i="2"/>
  <c r="Q88" i="2"/>
  <c r="Q87" i="2" s="1"/>
  <c r="P88" i="2"/>
  <c r="E88" i="2"/>
  <c r="W75" i="2"/>
  <c r="V75" i="2"/>
  <c r="O75" i="2"/>
  <c r="N75" i="2"/>
  <c r="M75" i="2"/>
  <c r="L75" i="2"/>
  <c r="K75" i="2"/>
  <c r="J75" i="2"/>
  <c r="I75" i="2"/>
  <c r="H75" i="2"/>
  <c r="G75" i="2"/>
  <c r="F75" i="2"/>
  <c r="C75" i="2"/>
  <c r="B75" i="2"/>
  <c r="R74" i="2"/>
  <c r="O74" i="2"/>
  <c r="N74" i="2"/>
  <c r="M74" i="2"/>
  <c r="S74" i="2" s="1"/>
  <c r="L74" i="2"/>
  <c r="K74" i="2"/>
  <c r="J74" i="2"/>
  <c r="I74" i="2"/>
  <c r="Q74" i="2" s="1"/>
  <c r="H74" i="2"/>
  <c r="G74" i="2"/>
  <c r="F74" i="2"/>
  <c r="E74" i="2"/>
  <c r="C74" i="2"/>
  <c r="B74" i="2"/>
  <c r="S73" i="2"/>
  <c r="O73" i="2"/>
  <c r="N73" i="2"/>
  <c r="M73" i="2"/>
  <c r="L73" i="2"/>
  <c r="R73" i="2" s="1"/>
  <c r="K73" i="2"/>
  <c r="J73" i="2"/>
  <c r="I73" i="2"/>
  <c r="H73" i="2"/>
  <c r="P73" i="2" s="1"/>
  <c r="G73" i="2"/>
  <c r="F73" i="2"/>
  <c r="C73" i="2"/>
  <c r="B73" i="2"/>
  <c r="E73" i="2" s="1"/>
  <c r="S72" i="2"/>
  <c r="R72" i="2"/>
  <c r="Q72" i="2"/>
  <c r="P72" i="2"/>
  <c r="E72" i="2"/>
  <c r="T72" i="2" s="1"/>
  <c r="U71" i="2"/>
  <c r="T71" i="2"/>
  <c r="S71" i="2"/>
  <c r="R71" i="2"/>
  <c r="Q71" i="2"/>
  <c r="P71" i="2"/>
  <c r="E71" i="2"/>
  <c r="W69" i="2"/>
  <c r="V69" i="2"/>
  <c r="O69" i="2"/>
  <c r="N69" i="2"/>
  <c r="M69" i="2"/>
  <c r="L69" i="2"/>
  <c r="K69" i="2"/>
  <c r="J69" i="2"/>
  <c r="I69" i="2"/>
  <c r="H69" i="2"/>
  <c r="G69" i="2"/>
  <c r="F69" i="2"/>
  <c r="C69" i="2"/>
  <c r="B69" i="2"/>
  <c r="W68" i="2"/>
  <c r="V68" i="2"/>
  <c r="O68" i="2"/>
  <c r="N68" i="2"/>
  <c r="M68" i="2"/>
  <c r="L68" i="2"/>
  <c r="R68" i="2" s="1"/>
  <c r="K68" i="2"/>
  <c r="J68" i="2"/>
  <c r="I68" i="2"/>
  <c r="H68" i="2"/>
  <c r="G68" i="2"/>
  <c r="F68" i="2"/>
  <c r="C68" i="2"/>
  <c r="B68" i="2"/>
  <c r="E68" i="2" s="1"/>
  <c r="S67" i="2"/>
  <c r="R67" i="2"/>
  <c r="Q67" i="2"/>
  <c r="P67" i="2"/>
  <c r="E67" i="2"/>
  <c r="T67" i="2" s="1"/>
  <c r="S66" i="2"/>
  <c r="R66" i="2"/>
  <c r="Q66" i="2"/>
  <c r="P66" i="2"/>
  <c r="E66" i="2"/>
  <c r="U66" i="2" s="1"/>
  <c r="S65" i="2"/>
  <c r="R65" i="2"/>
  <c r="Q65" i="2"/>
  <c r="P65" i="2"/>
  <c r="E65" i="2"/>
  <c r="T65" i="2" s="1"/>
  <c r="U64" i="2"/>
  <c r="T64" i="2"/>
  <c r="S64" i="2"/>
  <c r="R64" i="2"/>
  <c r="Q64" i="2"/>
  <c r="P64" i="2"/>
  <c r="E64" i="2"/>
  <c r="U63" i="2"/>
  <c r="T63" i="2"/>
  <c r="S63" i="2"/>
  <c r="R63" i="2"/>
  <c r="Q63" i="2"/>
  <c r="P63" i="2"/>
  <c r="E63" i="2"/>
  <c r="R61" i="2"/>
  <c r="O61" i="2"/>
  <c r="N61" i="2"/>
  <c r="M61" i="2"/>
  <c r="S61" i="2" s="1"/>
  <c r="L61" i="2"/>
  <c r="K61" i="2"/>
  <c r="J61" i="2"/>
  <c r="I61" i="2"/>
  <c r="H61" i="2"/>
  <c r="P61" i="2" s="1"/>
  <c r="C61" i="2"/>
  <c r="B61" i="2"/>
  <c r="S60" i="2"/>
  <c r="R60" i="2"/>
  <c r="Q60" i="2"/>
  <c r="P60" i="2"/>
  <c r="E60" i="2"/>
  <c r="U60" i="2" s="1"/>
  <c r="S59" i="2"/>
  <c r="R59" i="2"/>
  <c r="Q59" i="2"/>
  <c r="P59" i="2"/>
  <c r="E59" i="2"/>
  <c r="U59" i="2" s="1"/>
  <c r="S58" i="2"/>
  <c r="R58" i="2"/>
  <c r="Q58" i="2"/>
  <c r="P58" i="2"/>
  <c r="E58" i="2"/>
  <c r="T58" i="2" s="1"/>
  <c r="T57" i="2"/>
  <c r="S57" i="2"/>
  <c r="R57" i="2"/>
  <c r="Q57" i="2"/>
  <c r="P57" i="2"/>
  <c r="E57" i="2"/>
  <c r="U57" i="2" s="1"/>
  <c r="O55" i="2"/>
  <c r="N55" i="2"/>
  <c r="M55" i="2"/>
  <c r="S55" i="2" s="1"/>
  <c r="L55" i="2"/>
  <c r="R55" i="2" s="1"/>
  <c r="K55" i="2"/>
  <c r="J55" i="2"/>
  <c r="I55" i="2"/>
  <c r="H55" i="2"/>
  <c r="G55" i="2"/>
  <c r="F55" i="2"/>
  <c r="C55" i="2"/>
  <c r="E55" i="2" s="1"/>
  <c r="B55" i="2"/>
  <c r="U54" i="2"/>
  <c r="T54" i="2"/>
  <c r="S54" i="2"/>
  <c r="R54" i="2"/>
  <c r="Q54" i="2"/>
  <c r="P54" i="2"/>
  <c r="E54" i="2"/>
  <c r="T53" i="2"/>
  <c r="S53" i="2"/>
  <c r="R53" i="2"/>
  <c r="Q53" i="2"/>
  <c r="P53" i="2"/>
  <c r="E53" i="2"/>
  <c r="U53" i="2" s="1"/>
  <c r="S52" i="2"/>
  <c r="R52" i="2"/>
  <c r="Q52" i="2"/>
  <c r="P52" i="2"/>
  <c r="E52" i="2"/>
  <c r="U52" i="2" s="1"/>
  <c r="S51" i="2"/>
  <c r="R51" i="2"/>
  <c r="Q51" i="2"/>
  <c r="P51" i="2"/>
  <c r="E51" i="2"/>
  <c r="U51" i="2" s="1"/>
  <c r="S50" i="2"/>
  <c r="R50" i="2"/>
  <c r="Q50" i="2"/>
  <c r="P50" i="2"/>
  <c r="E50" i="2"/>
  <c r="U50" i="2" s="1"/>
  <c r="S49" i="2"/>
  <c r="R49" i="2"/>
  <c r="Q49" i="2"/>
  <c r="P49" i="2"/>
  <c r="E49" i="2"/>
  <c r="U49" i="2" s="1"/>
  <c r="S48" i="2"/>
  <c r="R48" i="2"/>
  <c r="Q48" i="2"/>
  <c r="P48" i="2"/>
  <c r="E48" i="2"/>
  <c r="T48" i="2" s="1"/>
  <c r="U47" i="2"/>
  <c r="S47" i="2"/>
  <c r="R47" i="2"/>
  <c r="Q47" i="2"/>
  <c r="P47" i="2"/>
  <c r="E47" i="2"/>
  <c r="T47" i="2" s="1"/>
  <c r="U46" i="2"/>
  <c r="T46" i="2"/>
  <c r="S46" i="2"/>
  <c r="R46" i="2"/>
  <c r="Q46" i="2"/>
  <c r="P46" i="2"/>
  <c r="E46" i="2"/>
  <c r="T45" i="2"/>
  <c r="S45" i="2"/>
  <c r="R45" i="2"/>
  <c r="Q45" i="2"/>
  <c r="P45" i="2"/>
  <c r="E45" i="2"/>
  <c r="U45" i="2" s="1"/>
  <c r="S44" i="2"/>
  <c r="R44" i="2"/>
  <c r="Q44" i="2"/>
  <c r="P44" i="2"/>
  <c r="E44" i="2"/>
  <c r="U44" i="2" s="1"/>
  <c r="O42" i="2"/>
  <c r="N42" i="2"/>
  <c r="M42" i="2"/>
  <c r="S42" i="2" s="1"/>
  <c r="L42" i="2"/>
  <c r="R42" i="2" s="1"/>
  <c r="K42" i="2"/>
  <c r="J42" i="2"/>
  <c r="I42" i="2"/>
  <c r="Q42" i="2" s="1"/>
  <c r="H42" i="2"/>
  <c r="G42" i="2"/>
  <c r="F42" i="2"/>
  <c r="C42" i="2"/>
  <c r="B42" i="2"/>
  <c r="S41" i="2"/>
  <c r="R41" i="2"/>
  <c r="Q41" i="2"/>
  <c r="P41" i="2"/>
  <c r="E41" i="2"/>
  <c r="U41" i="2" s="1"/>
  <c r="S40" i="2"/>
  <c r="R40" i="2"/>
  <c r="Q40" i="2"/>
  <c r="P40" i="2"/>
  <c r="E40" i="2"/>
  <c r="U40" i="2" s="1"/>
  <c r="S39" i="2"/>
  <c r="R39" i="2"/>
  <c r="Q39" i="2"/>
  <c r="P39" i="2"/>
  <c r="E39" i="2"/>
  <c r="U39" i="2" s="1"/>
  <c r="S38" i="2"/>
  <c r="R38" i="2"/>
  <c r="Q38" i="2"/>
  <c r="P38" i="2"/>
  <c r="E38" i="2"/>
  <c r="U38" i="2" s="1"/>
  <c r="S37" i="2"/>
  <c r="R37" i="2"/>
  <c r="Q37" i="2"/>
  <c r="P37" i="2"/>
  <c r="E37" i="2"/>
  <c r="U37" i="2" s="1"/>
  <c r="S35" i="2"/>
  <c r="O35" i="2"/>
  <c r="N35" i="2"/>
  <c r="M35" i="2"/>
  <c r="L35" i="2"/>
  <c r="R35" i="2" s="1"/>
  <c r="K35" i="2"/>
  <c r="J35" i="2"/>
  <c r="I35" i="2"/>
  <c r="Q35" i="2" s="1"/>
  <c r="H35" i="2"/>
  <c r="P35" i="2" s="1"/>
  <c r="G35" i="2"/>
  <c r="F35" i="2"/>
  <c r="C35" i="2"/>
  <c r="B35" i="2"/>
  <c r="E35" i="2" s="1"/>
  <c r="S34" i="2"/>
  <c r="R34" i="2"/>
  <c r="Q34" i="2"/>
  <c r="P34" i="2"/>
  <c r="E34" i="2"/>
  <c r="T34" i="2" s="1"/>
  <c r="S32" i="2"/>
  <c r="O32" i="2"/>
  <c r="N32" i="2"/>
  <c r="M32" i="2"/>
  <c r="L32" i="2"/>
  <c r="K32" i="2"/>
  <c r="J32" i="2"/>
  <c r="I32" i="2"/>
  <c r="H32" i="2"/>
  <c r="P32" i="2" s="1"/>
  <c r="G32" i="2"/>
  <c r="F32" i="2"/>
  <c r="C32" i="2"/>
  <c r="B32" i="2"/>
  <c r="S31" i="2"/>
  <c r="R31" i="2"/>
  <c r="Q31" i="2"/>
  <c r="P31" i="2"/>
  <c r="E31" i="2"/>
  <c r="T31" i="2" s="1"/>
  <c r="U30" i="2"/>
  <c r="T30" i="2"/>
  <c r="S30" i="2"/>
  <c r="R30" i="2"/>
  <c r="Q30" i="2"/>
  <c r="P30" i="2"/>
  <c r="E30" i="2"/>
  <c r="T29" i="2"/>
  <c r="S29" i="2"/>
  <c r="R29" i="2"/>
  <c r="Q29" i="2"/>
  <c r="P29" i="2"/>
  <c r="E29" i="2"/>
  <c r="U29" i="2" s="1"/>
  <c r="T28" i="2"/>
  <c r="S28" i="2"/>
  <c r="R28" i="2"/>
  <c r="Q28" i="2"/>
  <c r="P28" i="2"/>
  <c r="E28" i="2"/>
  <c r="U28" i="2" s="1"/>
  <c r="O26" i="2"/>
  <c r="N26" i="2"/>
  <c r="M26" i="2"/>
  <c r="S26" i="2" s="1"/>
  <c r="L26" i="2"/>
  <c r="R26" i="2" s="1"/>
  <c r="K26" i="2"/>
  <c r="J26" i="2"/>
  <c r="I26" i="2"/>
  <c r="H26" i="2"/>
  <c r="G26" i="2"/>
  <c r="F26" i="2"/>
  <c r="E26" i="2"/>
  <c r="C26" i="2"/>
  <c r="B26" i="2"/>
  <c r="S25" i="2"/>
  <c r="R25" i="2"/>
  <c r="Q25" i="2"/>
  <c r="P25" i="2"/>
  <c r="E25" i="2"/>
  <c r="U25" i="2" s="1"/>
  <c r="S24" i="2"/>
  <c r="R24" i="2"/>
  <c r="Q24" i="2"/>
  <c r="P24" i="2"/>
  <c r="E24" i="2"/>
  <c r="U24" i="2" s="1"/>
  <c r="S23" i="2"/>
  <c r="R23" i="2"/>
  <c r="Q23" i="2"/>
  <c r="P23" i="2"/>
  <c r="E23" i="2"/>
  <c r="U23" i="2" s="1"/>
  <c r="S22" i="2"/>
  <c r="R22" i="2"/>
  <c r="Q22" i="2"/>
  <c r="P22" i="2"/>
  <c r="E22" i="2"/>
  <c r="U22" i="2" s="1"/>
  <c r="S21" i="2"/>
  <c r="R21" i="2"/>
  <c r="Q21" i="2"/>
  <c r="P21" i="2"/>
  <c r="E21" i="2"/>
  <c r="U21" i="2" s="1"/>
  <c r="S20" i="2"/>
  <c r="R20" i="2"/>
  <c r="Q20" i="2"/>
  <c r="P20" i="2"/>
  <c r="E20" i="2"/>
  <c r="T20" i="2" s="1"/>
  <c r="U19" i="2"/>
  <c r="T19" i="2"/>
  <c r="S19" i="2"/>
  <c r="R19" i="2"/>
  <c r="Q19" i="2"/>
  <c r="P19" i="2"/>
  <c r="E19" i="2"/>
  <c r="W17" i="2"/>
  <c r="V17" i="2"/>
  <c r="O17" i="2"/>
  <c r="N17" i="2"/>
  <c r="M17" i="2"/>
  <c r="S17" i="2" s="1"/>
  <c r="L17" i="2"/>
  <c r="R17" i="2" s="1"/>
  <c r="K17" i="2"/>
  <c r="J17" i="2"/>
  <c r="I17" i="2"/>
  <c r="Q17" i="2" s="1"/>
  <c r="H17" i="2"/>
  <c r="P17" i="2" s="1"/>
  <c r="G17" i="2"/>
  <c r="F17" i="2"/>
  <c r="E17" i="2"/>
  <c r="C17" i="2"/>
  <c r="B17" i="2"/>
  <c r="S16" i="2"/>
  <c r="R16" i="2"/>
  <c r="Q16" i="2"/>
  <c r="P16" i="2"/>
  <c r="E16" i="2"/>
  <c r="U16" i="2" s="1"/>
  <c r="S15" i="2"/>
  <c r="R15" i="2"/>
  <c r="Q15" i="2"/>
  <c r="P15" i="2"/>
  <c r="E15" i="2"/>
  <c r="T15" i="2" s="1"/>
  <c r="U14" i="2"/>
  <c r="T14" i="2"/>
  <c r="S14" i="2"/>
  <c r="R14" i="2"/>
  <c r="Q14" i="2"/>
  <c r="P14" i="2"/>
  <c r="E14" i="2"/>
  <c r="U13" i="2"/>
  <c r="T13" i="2"/>
  <c r="S13" i="2"/>
  <c r="R13" i="2"/>
  <c r="Q13" i="2"/>
  <c r="P13" i="2"/>
  <c r="E13" i="2"/>
  <c r="T12" i="2"/>
  <c r="S12" i="2"/>
  <c r="R12" i="2"/>
  <c r="Q12" i="2"/>
  <c r="P12" i="2"/>
  <c r="E12" i="2"/>
  <c r="U12" i="2" s="1"/>
  <c r="S11" i="2"/>
  <c r="R11" i="2"/>
  <c r="Q11" i="2"/>
  <c r="P11" i="2"/>
  <c r="E11" i="2"/>
  <c r="U11" i="2" s="1"/>
  <c r="S10" i="2"/>
  <c r="R10" i="2"/>
  <c r="Q10" i="2"/>
  <c r="P10" i="2"/>
  <c r="E10" i="2"/>
  <c r="U10" i="2" s="1"/>
  <c r="S9" i="2"/>
  <c r="R9" i="2"/>
  <c r="Q9" i="2"/>
  <c r="P9" i="2"/>
  <c r="E9" i="2"/>
  <c r="S96" i="1"/>
  <c r="R96" i="1"/>
  <c r="Q96" i="1"/>
  <c r="P96" i="1"/>
  <c r="E96" i="1"/>
  <c r="U96" i="1" s="1"/>
  <c r="S95" i="1"/>
  <c r="R95" i="1"/>
  <c r="Q95" i="1"/>
  <c r="P95" i="1"/>
  <c r="E95" i="1"/>
  <c r="T95" i="1" s="1"/>
  <c r="U94" i="1"/>
  <c r="T94" i="1"/>
  <c r="S94" i="1"/>
  <c r="R94" i="1"/>
  <c r="Q94" i="1"/>
  <c r="P94" i="1"/>
  <c r="E94" i="1"/>
  <c r="U93" i="1"/>
  <c r="T93" i="1"/>
  <c r="S93" i="1"/>
  <c r="R93" i="1"/>
  <c r="Q93" i="1"/>
  <c r="P93" i="1"/>
  <c r="E93" i="1"/>
  <c r="T92" i="1"/>
  <c r="S92" i="1"/>
  <c r="R92" i="1"/>
  <c r="Q92" i="1"/>
  <c r="P92" i="1"/>
  <c r="E92" i="1"/>
  <c r="U92" i="1" s="1"/>
  <c r="S91" i="1"/>
  <c r="R91" i="1"/>
  <c r="Q91" i="1"/>
  <c r="P91" i="1"/>
  <c r="E91" i="1"/>
  <c r="U91" i="1" s="1"/>
  <c r="S90" i="1"/>
  <c r="R90" i="1"/>
  <c r="Q90" i="1"/>
  <c r="P90" i="1"/>
  <c r="E90" i="1"/>
  <c r="U90" i="1" s="1"/>
  <c r="S89" i="1"/>
  <c r="R89" i="1"/>
  <c r="Q89" i="1"/>
  <c r="P89" i="1"/>
  <c r="E89" i="1"/>
  <c r="U89" i="1" s="1"/>
  <c r="S88" i="1"/>
  <c r="R88" i="1"/>
  <c r="Q88" i="1"/>
  <c r="P88" i="1"/>
  <c r="E88" i="1"/>
  <c r="W75" i="1"/>
  <c r="V75" i="1"/>
  <c r="O75" i="1"/>
  <c r="N75" i="1"/>
  <c r="M75" i="1"/>
  <c r="L75" i="1"/>
  <c r="K75" i="1"/>
  <c r="J75" i="1"/>
  <c r="I75" i="1"/>
  <c r="H75" i="1"/>
  <c r="G75" i="1"/>
  <c r="F75" i="1"/>
  <c r="C75" i="1"/>
  <c r="B75" i="1"/>
  <c r="V74" i="1"/>
  <c r="O74" i="1"/>
  <c r="N74" i="1"/>
  <c r="M74" i="1"/>
  <c r="S74" i="1" s="1"/>
  <c r="L74" i="1"/>
  <c r="R74" i="1" s="1"/>
  <c r="K74" i="1"/>
  <c r="J74" i="1"/>
  <c r="I74" i="1"/>
  <c r="Q74" i="1" s="1"/>
  <c r="H74" i="1"/>
  <c r="P74" i="1" s="1"/>
  <c r="G74" i="1"/>
  <c r="F74" i="1"/>
  <c r="E74" i="1"/>
  <c r="C74" i="1"/>
  <c r="B74" i="1"/>
  <c r="V73" i="1"/>
  <c r="S73" i="1"/>
  <c r="R73" i="1"/>
  <c r="O73" i="1"/>
  <c r="N73" i="1"/>
  <c r="M73" i="1"/>
  <c r="L73" i="1"/>
  <c r="K73" i="1"/>
  <c r="J73" i="1"/>
  <c r="I73" i="1"/>
  <c r="Q73" i="1" s="1"/>
  <c r="H73" i="1"/>
  <c r="P73" i="1" s="1"/>
  <c r="G73" i="1"/>
  <c r="F73" i="1"/>
  <c r="C73" i="1"/>
  <c r="B73" i="1"/>
  <c r="E73" i="1" s="1"/>
  <c r="U72" i="1"/>
  <c r="T72" i="1"/>
  <c r="S72" i="1"/>
  <c r="R72" i="1"/>
  <c r="Q72" i="1"/>
  <c r="P72" i="1"/>
  <c r="E72" i="1"/>
  <c r="U71" i="1"/>
  <c r="T71" i="1"/>
  <c r="S71" i="1"/>
  <c r="R71" i="1"/>
  <c r="Q71" i="1"/>
  <c r="P71" i="1"/>
  <c r="E71" i="1"/>
  <c r="W69" i="1"/>
  <c r="V69" i="1"/>
  <c r="O69" i="1"/>
  <c r="N69" i="1"/>
  <c r="M69" i="1"/>
  <c r="L69" i="1"/>
  <c r="K69" i="1"/>
  <c r="J69" i="1"/>
  <c r="I69" i="1"/>
  <c r="H69" i="1"/>
  <c r="G69" i="1"/>
  <c r="F69" i="1"/>
  <c r="C69" i="1"/>
  <c r="B69" i="1"/>
  <c r="W68" i="1"/>
  <c r="V68" i="1"/>
  <c r="O68" i="1"/>
  <c r="N68" i="1"/>
  <c r="M68" i="1"/>
  <c r="S68" i="1" s="1"/>
  <c r="L68" i="1"/>
  <c r="K68" i="1"/>
  <c r="J68" i="1"/>
  <c r="I68" i="1"/>
  <c r="H68" i="1"/>
  <c r="G68" i="1"/>
  <c r="F68" i="1"/>
  <c r="C68" i="1"/>
  <c r="E68" i="1" s="1"/>
  <c r="B68" i="1"/>
  <c r="S67" i="1"/>
  <c r="R67" i="1"/>
  <c r="Q67" i="1"/>
  <c r="P67" i="1"/>
  <c r="E67" i="1"/>
  <c r="U67" i="1" s="1"/>
  <c r="S66" i="1"/>
  <c r="R66" i="1"/>
  <c r="Q66" i="1"/>
  <c r="P66" i="1"/>
  <c r="E66" i="1"/>
  <c r="U66" i="1" s="1"/>
  <c r="S65" i="1"/>
  <c r="R65" i="1"/>
  <c r="Q65" i="1"/>
  <c r="P65" i="1"/>
  <c r="E65" i="1"/>
  <c r="U65" i="1" s="1"/>
  <c r="S64" i="1"/>
  <c r="R64" i="1"/>
  <c r="Q64" i="1"/>
  <c r="P64" i="1"/>
  <c r="E64" i="1"/>
  <c r="T64" i="1" s="1"/>
  <c r="U63" i="1"/>
  <c r="T63" i="1"/>
  <c r="S63" i="1"/>
  <c r="R63" i="1"/>
  <c r="Q63" i="1"/>
  <c r="P63" i="1"/>
  <c r="E63" i="1"/>
  <c r="O61" i="1"/>
  <c r="N61" i="1"/>
  <c r="M61" i="1"/>
  <c r="S61" i="1" s="1"/>
  <c r="L61" i="1"/>
  <c r="R61" i="1" s="1"/>
  <c r="K61" i="1"/>
  <c r="J61" i="1"/>
  <c r="I61" i="1"/>
  <c r="H61" i="1"/>
  <c r="C61" i="1"/>
  <c r="B61" i="1"/>
  <c r="T60" i="1"/>
  <c r="S60" i="1"/>
  <c r="R60" i="1"/>
  <c r="Q60" i="1"/>
  <c r="P60" i="1"/>
  <c r="E60" i="1"/>
  <c r="U60" i="1" s="1"/>
  <c r="S59" i="1"/>
  <c r="R59" i="1"/>
  <c r="Q59" i="1"/>
  <c r="P59" i="1"/>
  <c r="E59" i="1"/>
  <c r="U59" i="1" s="1"/>
  <c r="S58" i="1"/>
  <c r="R58" i="1"/>
  <c r="Q58" i="1"/>
  <c r="P58" i="1"/>
  <c r="E58" i="1"/>
  <c r="U58" i="1" s="1"/>
  <c r="S57" i="1"/>
  <c r="R57" i="1"/>
  <c r="Q57" i="1"/>
  <c r="P57" i="1"/>
  <c r="E57" i="1"/>
  <c r="U57" i="1" s="1"/>
  <c r="V55" i="1"/>
  <c r="O55" i="1"/>
  <c r="N55" i="1"/>
  <c r="M55" i="1"/>
  <c r="L55" i="1"/>
  <c r="K55" i="1"/>
  <c r="J55" i="1"/>
  <c r="I55" i="1"/>
  <c r="H55" i="1"/>
  <c r="G55" i="1"/>
  <c r="F55" i="1"/>
  <c r="E55" i="1"/>
  <c r="C55" i="1"/>
  <c r="B55" i="1"/>
  <c r="S54" i="1"/>
  <c r="R54" i="1"/>
  <c r="Q54" i="1"/>
  <c r="P54" i="1"/>
  <c r="E54" i="1"/>
  <c r="U54" i="1" s="1"/>
  <c r="S53" i="1"/>
  <c r="R53" i="1"/>
  <c r="Q53" i="1"/>
  <c r="P53" i="1"/>
  <c r="E53" i="1"/>
  <c r="U53" i="1" s="1"/>
  <c r="S52" i="1"/>
  <c r="R52" i="1"/>
  <c r="Q52" i="1"/>
  <c r="P52" i="1"/>
  <c r="E52" i="1"/>
  <c r="U52" i="1" s="1"/>
  <c r="S51" i="1"/>
  <c r="R51" i="1"/>
  <c r="Q51" i="1"/>
  <c r="P51" i="1"/>
  <c r="E51" i="1"/>
  <c r="T51" i="1" s="1"/>
  <c r="U50" i="1"/>
  <c r="S50" i="1"/>
  <c r="R50" i="1"/>
  <c r="Q50" i="1"/>
  <c r="P50" i="1"/>
  <c r="E50" i="1"/>
  <c r="T50" i="1" s="1"/>
  <c r="U49" i="1"/>
  <c r="T49" i="1"/>
  <c r="S49" i="1"/>
  <c r="R49" i="1"/>
  <c r="Q49" i="1"/>
  <c r="P49" i="1"/>
  <c r="E49" i="1"/>
  <c r="S48" i="1"/>
  <c r="R48" i="1"/>
  <c r="Q48" i="1"/>
  <c r="P48" i="1"/>
  <c r="E48" i="1"/>
  <c r="U48" i="1" s="1"/>
  <c r="S47" i="1"/>
  <c r="R47" i="1"/>
  <c r="Q47" i="1"/>
  <c r="P47" i="1"/>
  <c r="E47" i="1"/>
  <c r="U47" i="1" s="1"/>
  <c r="S46" i="1"/>
  <c r="R46" i="1"/>
  <c r="Q46" i="1"/>
  <c r="P46" i="1"/>
  <c r="E46" i="1"/>
  <c r="U46" i="1" s="1"/>
  <c r="S45" i="1"/>
  <c r="R45" i="1"/>
  <c r="Q45" i="1"/>
  <c r="P45" i="1"/>
  <c r="E45" i="1"/>
  <c r="S44" i="1"/>
  <c r="R44" i="1"/>
  <c r="Q44" i="1"/>
  <c r="P44" i="1"/>
  <c r="E44" i="1"/>
  <c r="U44" i="1" s="1"/>
  <c r="S42" i="1"/>
  <c r="O42" i="1"/>
  <c r="N42" i="1"/>
  <c r="M42" i="1"/>
  <c r="L42" i="1"/>
  <c r="K42" i="1"/>
  <c r="J42" i="1"/>
  <c r="I42" i="1"/>
  <c r="Q42" i="1" s="1"/>
  <c r="H42" i="1"/>
  <c r="P42" i="1" s="1"/>
  <c r="G42" i="1"/>
  <c r="F42" i="1"/>
  <c r="C42" i="1"/>
  <c r="B42" i="1"/>
  <c r="S41" i="1"/>
  <c r="R41" i="1"/>
  <c r="Q41" i="1"/>
  <c r="P41" i="1"/>
  <c r="E41" i="1"/>
  <c r="U41" i="1" s="1"/>
  <c r="U40" i="1"/>
  <c r="S40" i="1"/>
  <c r="R40" i="1"/>
  <c r="Q40" i="1"/>
  <c r="P40" i="1"/>
  <c r="E40" i="1"/>
  <c r="T40" i="1" s="1"/>
  <c r="U39" i="1"/>
  <c r="S39" i="1"/>
  <c r="R39" i="1"/>
  <c r="Q39" i="1"/>
  <c r="P39" i="1"/>
  <c r="E39" i="1"/>
  <c r="T39" i="1" s="1"/>
  <c r="U38" i="1"/>
  <c r="T38" i="1"/>
  <c r="S38" i="1"/>
  <c r="R38" i="1"/>
  <c r="Q38" i="1"/>
  <c r="P38" i="1"/>
  <c r="E38" i="1"/>
  <c r="T37" i="1"/>
  <c r="S37" i="1"/>
  <c r="R37" i="1"/>
  <c r="Q37" i="1"/>
  <c r="P37" i="1"/>
  <c r="E37" i="1"/>
  <c r="U37" i="1" s="1"/>
  <c r="O35" i="1"/>
  <c r="N35" i="1"/>
  <c r="M35" i="1"/>
  <c r="S35" i="1" s="1"/>
  <c r="L35" i="1"/>
  <c r="R35" i="1" s="1"/>
  <c r="K35" i="1"/>
  <c r="J35" i="1"/>
  <c r="I35" i="1"/>
  <c r="Q35" i="1" s="1"/>
  <c r="H35" i="1"/>
  <c r="P35" i="1" s="1"/>
  <c r="G35" i="1"/>
  <c r="F35" i="1"/>
  <c r="E35" i="1"/>
  <c r="C35" i="1"/>
  <c r="B35" i="1"/>
  <c r="T34" i="1"/>
  <c r="S34" i="1"/>
  <c r="R34" i="1"/>
  <c r="Q34" i="1"/>
  <c r="P34" i="1"/>
  <c r="E34" i="1"/>
  <c r="U34" i="1" s="1"/>
  <c r="O32" i="1"/>
  <c r="Q32" i="1" s="1"/>
  <c r="N32" i="1"/>
  <c r="M32" i="1"/>
  <c r="L32" i="1"/>
  <c r="K32" i="1"/>
  <c r="J32" i="1"/>
  <c r="I32" i="1"/>
  <c r="H32" i="1"/>
  <c r="G32" i="1"/>
  <c r="F32" i="1"/>
  <c r="C32" i="1"/>
  <c r="B32" i="1"/>
  <c r="E32" i="1" s="1"/>
  <c r="T31" i="1"/>
  <c r="S31" i="1"/>
  <c r="R31" i="1"/>
  <c r="Q31" i="1"/>
  <c r="P31" i="1"/>
  <c r="E31" i="1"/>
  <c r="U31" i="1" s="1"/>
  <c r="S30" i="1"/>
  <c r="R30" i="1"/>
  <c r="Q30" i="1"/>
  <c r="P30" i="1"/>
  <c r="E30" i="1"/>
  <c r="U30" i="1" s="1"/>
  <c r="S29" i="1"/>
  <c r="R29" i="1"/>
  <c r="Q29" i="1"/>
  <c r="P29" i="1"/>
  <c r="E29" i="1"/>
  <c r="U29" i="1" s="1"/>
  <c r="S28" i="1"/>
  <c r="R28" i="1"/>
  <c r="Q28" i="1"/>
  <c r="P28" i="1"/>
  <c r="E28" i="1"/>
  <c r="U28" i="1" s="1"/>
  <c r="W26" i="1"/>
  <c r="V26" i="1"/>
  <c r="O26" i="1"/>
  <c r="N26" i="1"/>
  <c r="M26" i="1"/>
  <c r="S26" i="1" s="1"/>
  <c r="L26" i="1"/>
  <c r="R26" i="1" s="1"/>
  <c r="K26" i="1"/>
  <c r="J26" i="1"/>
  <c r="I26" i="1"/>
  <c r="H26" i="1"/>
  <c r="P26" i="1" s="1"/>
  <c r="G26" i="1"/>
  <c r="F26" i="1"/>
  <c r="C26" i="1"/>
  <c r="E26" i="1" s="1"/>
  <c r="B26" i="1"/>
  <c r="S25" i="1"/>
  <c r="R25" i="1"/>
  <c r="Q25" i="1"/>
  <c r="P25" i="1"/>
  <c r="E25" i="1"/>
  <c r="U25" i="1" s="1"/>
  <c r="S24" i="1"/>
  <c r="R24" i="1"/>
  <c r="Q24" i="1"/>
  <c r="P24" i="1"/>
  <c r="E24" i="1"/>
  <c r="U24" i="1" s="1"/>
  <c r="S23" i="1"/>
  <c r="R23" i="1"/>
  <c r="Q23" i="1"/>
  <c r="P23" i="1"/>
  <c r="E23" i="1"/>
  <c r="U23" i="1" s="1"/>
  <c r="S22" i="1"/>
  <c r="R22" i="1"/>
  <c r="Q22" i="1"/>
  <c r="P22" i="1"/>
  <c r="E22" i="1"/>
  <c r="U22" i="1" s="1"/>
  <c r="U21" i="1"/>
  <c r="S21" i="1"/>
  <c r="R21" i="1"/>
  <c r="Q21" i="1"/>
  <c r="P21" i="1"/>
  <c r="E21" i="1"/>
  <c r="T21" i="1" s="1"/>
  <c r="U20" i="1"/>
  <c r="T20" i="1"/>
  <c r="S20" i="1"/>
  <c r="R20" i="1"/>
  <c r="Q20" i="1"/>
  <c r="P20" i="1"/>
  <c r="E20" i="1"/>
  <c r="U19" i="1"/>
  <c r="T19" i="1"/>
  <c r="S19" i="1"/>
  <c r="R19" i="1"/>
  <c r="Q19" i="1"/>
  <c r="P19" i="1"/>
  <c r="E19" i="1"/>
  <c r="W17" i="1"/>
  <c r="V17" i="1"/>
  <c r="S17" i="1"/>
  <c r="R17" i="1"/>
  <c r="O17" i="1"/>
  <c r="N17" i="1"/>
  <c r="M17" i="1"/>
  <c r="L17" i="1"/>
  <c r="K17" i="1"/>
  <c r="J17" i="1"/>
  <c r="I17" i="1"/>
  <c r="Q17" i="1" s="1"/>
  <c r="H17" i="1"/>
  <c r="P17" i="1" s="1"/>
  <c r="G17" i="1"/>
  <c r="F17" i="1"/>
  <c r="C17" i="1"/>
  <c r="B17" i="1"/>
  <c r="E17" i="1" s="1"/>
  <c r="U16" i="1"/>
  <c r="S16" i="1"/>
  <c r="R16" i="1"/>
  <c r="Q16" i="1"/>
  <c r="P16" i="1"/>
  <c r="E16" i="1"/>
  <c r="T16" i="1" s="1"/>
  <c r="U15" i="1"/>
  <c r="T15" i="1"/>
  <c r="S15" i="1"/>
  <c r="R15" i="1"/>
  <c r="Q15" i="1"/>
  <c r="P15" i="1"/>
  <c r="E15" i="1"/>
  <c r="U14" i="1"/>
  <c r="T14" i="1"/>
  <c r="S14" i="1"/>
  <c r="R14" i="1"/>
  <c r="Q14" i="1"/>
  <c r="P14" i="1"/>
  <c r="E14" i="1"/>
  <c r="T13" i="1"/>
  <c r="S13" i="1"/>
  <c r="R13" i="1"/>
  <c r="Q13" i="1"/>
  <c r="P13" i="1"/>
  <c r="E13" i="1"/>
  <c r="U13" i="1" s="1"/>
  <c r="S12" i="1"/>
  <c r="R12" i="1"/>
  <c r="Q12" i="1"/>
  <c r="P12" i="1"/>
  <c r="E12" i="1"/>
  <c r="U12" i="1" s="1"/>
  <c r="S11" i="1"/>
  <c r="R11" i="1"/>
  <c r="Q11" i="1"/>
  <c r="P11" i="1"/>
  <c r="E11" i="1"/>
  <c r="U11" i="1" s="1"/>
  <c r="S10" i="1"/>
  <c r="R10" i="1"/>
  <c r="Q10" i="1"/>
  <c r="P10" i="1"/>
  <c r="E10" i="1"/>
  <c r="U10" i="1" s="1"/>
  <c r="S9" i="1"/>
  <c r="R9" i="1"/>
  <c r="Q9" i="1"/>
  <c r="P9" i="1"/>
  <c r="E9" i="1"/>
  <c r="P68" i="24" l="1"/>
  <c r="U64" i="24"/>
  <c r="U50" i="24"/>
  <c r="T51" i="24"/>
  <c r="Q69" i="24"/>
  <c r="T47" i="24"/>
  <c r="E55" i="24"/>
  <c r="P42" i="24"/>
  <c r="Q42" i="24"/>
  <c r="E42" i="24"/>
  <c r="R32" i="24"/>
  <c r="P32" i="24"/>
  <c r="Q32" i="24"/>
  <c r="P26" i="24"/>
  <c r="Q26" i="24"/>
  <c r="E75" i="24"/>
  <c r="P69" i="24"/>
  <c r="T49" i="24"/>
  <c r="P55" i="24"/>
  <c r="Q55" i="24"/>
  <c r="S69" i="24"/>
  <c r="E61" i="24"/>
  <c r="P61" i="24"/>
  <c r="P75" i="24"/>
  <c r="Q61" i="24"/>
  <c r="Q75" i="24"/>
  <c r="E69" i="24"/>
  <c r="T60" i="24"/>
  <c r="R75" i="24"/>
  <c r="S75" i="24"/>
  <c r="U103" i="24"/>
  <c r="E97" i="24"/>
  <c r="E82" i="24"/>
  <c r="T65" i="23"/>
  <c r="Q68" i="23"/>
  <c r="P61" i="23"/>
  <c r="U48" i="23"/>
  <c r="E55" i="23"/>
  <c r="P42" i="23"/>
  <c r="Q32" i="23"/>
  <c r="E32" i="23"/>
  <c r="T28" i="23"/>
  <c r="E69" i="23"/>
  <c r="P32" i="23"/>
  <c r="P26" i="23"/>
  <c r="S75" i="23"/>
  <c r="Q26" i="23"/>
  <c r="E75" i="23"/>
  <c r="P69" i="23"/>
  <c r="T69" i="23" s="1"/>
  <c r="S55" i="23"/>
  <c r="P55" i="23"/>
  <c r="T55" i="23" s="1"/>
  <c r="Q55" i="23"/>
  <c r="Q61" i="23"/>
  <c r="Q69" i="23"/>
  <c r="R75" i="23"/>
  <c r="P75" i="23"/>
  <c r="Q75" i="23"/>
  <c r="E61" i="23"/>
  <c r="R69" i="23"/>
  <c r="U111" i="23"/>
  <c r="R97" i="23"/>
  <c r="Q61" i="22"/>
  <c r="T48" i="22"/>
  <c r="S42" i="22"/>
  <c r="E32" i="22"/>
  <c r="T29" i="22"/>
  <c r="E69" i="22"/>
  <c r="S69" i="22"/>
  <c r="E75" i="22"/>
  <c r="R75" i="22"/>
  <c r="P26" i="22"/>
  <c r="U49" i="22"/>
  <c r="P55" i="22"/>
  <c r="Q55" i="22"/>
  <c r="P69" i="22"/>
  <c r="T69" i="22" s="1"/>
  <c r="Q69" i="22"/>
  <c r="U69" i="22" s="1"/>
  <c r="Q75" i="22"/>
  <c r="P61" i="22"/>
  <c r="R69" i="22"/>
  <c r="T102" i="22"/>
  <c r="P68" i="21"/>
  <c r="E61" i="21"/>
  <c r="T57" i="21"/>
  <c r="T50" i="21"/>
  <c r="P55" i="21"/>
  <c r="T48" i="21"/>
  <c r="Q69" i="21"/>
  <c r="Q75" i="21"/>
  <c r="U75" i="21" s="1"/>
  <c r="S42" i="21"/>
  <c r="E69" i="21"/>
  <c r="R75" i="21"/>
  <c r="T39" i="21"/>
  <c r="P42" i="21"/>
  <c r="Q42" i="21"/>
  <c r="P32" i="21"/>
  <c r="S69" i="21"/>
  <c r="S75" i="21"/>
  <c r="Q32" i="21"/>
  <c r="P26" i="21"/>
  <c r="E26" i="21"/>
  <c r="P69" i="21"/>
  <c r="P75" i="21"/>
  <c r="Q55" i="21"/>
  <c r="S55" i="21"/>
  <c r="P61" i="21"/>
  <c r="Q61" i="21"/>
  <c r="E75" i="21"/>
  <c r="T60" i="21"/>
  <c r="R69" i="21"/>
  <c r="S97" i="21"/>
  <c r="U105" i="21"/>
  <c r="T65" i="20"/>
  <c r="P68" i="20"/>
  <c r="T58" i="20"/>
  <c r="R55" i="20"/>
  <c r="P55" i="20"/>
  <c r="T47" i="20"/>
  <c r="S75" i="20"/>
  <c r="T44" i="20"/>
  <c r="E69" i="20"/>
  <c r="E55" i="20"/>
  <c r="Q42" i="20"/>
  <c r="T28" i="20"/>
  <c r="P32" i="20"/>
  <c r="Q32" i="20"/>
  <c r="P26" i="20"/>
  <c r="Q26" i="20"/>
  <c r="T25" i="20"/>
  <c r="T24" i="20"/>
  <c r="Q55" i="20"/>
  <c r="E61" i="20"/>
  <c r="U61" i="20" s="1"/>
  <c r="P61" i="20"/>
  <c r="S69" i="20"/>
  <c r="P75" i="20"/>
  <c r="Q61" i="20"/>
  <c r="P69" i="20"/>
  <c r="Q75" i="20"/>
  <c r="Q69" i="20"/>
  <c r="T107" i="20"/>
  <c r="T109" i="20"/>
  <c r="E82" i="20"/>
  <c r="P68" i="19"/>
  <c r="T50" i="19"/>
  <c r="T52" i="19"/>
  <c r="E75" i="19"/>
  <c r="T39" i="19"/>
  <c r="Q32" i="19"/>
  <c r="U28" i="19"/>
  <c r="P26" i="19"/>
  <c r="R75" i="19"/>
  <c r="P55" i="19"/>
  <c r="Q55" i="19"/>
  <c r="E61" i="19"/>
  <c r="P61" i="19"/>
  <c r="Q61" i="19"/>
  <c r="P69" i="19"/>
  <c r="T69" i="19" s="1"/>
  <c r="Q69" i="19"/>
  <c r="U69" i="19" s="1"/>
  <c r="P75" i="19"/>
  <c r="Q75" i="19"/>
  <c r="U75" i="19" s="1"/>
  <c r="E69" i="19"/>
  <c r="R69" i="19"/>
  <c r="T104" i="19"/>
  <c r="T109" i="19"/>
  <c r="E82" i="19"/>
  <c r="T64" i="18"/>
  <c r="Q68" i="18"/>
  <c r="T58" i="18"/>
  <c r="T57" i="18"/>
  <c r="T51" i="18"/>
  <c r="T52" i="18"/>
  <c r="U48" i="18"/>
  <c r="S55" i="18"/>
  <c r="Q55" i="18"/>
  <c r="P42" i="18"/>
  <c r="E75" i="18"/>
  <c r="E42" i="18"/>
  <c r="E32" i="18"/>
  <c r="T29" i="18"/>
  <c r="T28" i="18"/>
  <c r="P32" i="18"/>
  <c r="Q32" i="18"/>
  <c r="P26" i="18"/>
  <c r="P55" i="18"/>
  <c r="E61" i="18"/>
  <c r="Q61" i="18"/>
  <c r="P69" i="18"/>
  <c r="S75" i="18"/>
  <c r="U106" i="18"/>
  <c r="S97" i="18"/>
  <c r="U104" i="18"/>
  <c r="T111" i="18"/>
  <c r="Q68" i="17"/>
  <c r="T65" i="17"/>
  <c r="E61" i="17"/>
  <c r="T58" i="17"/>
  <c r="T48" i="17"/>
  <c r="P55" i="17"/>
  <c r="Q55" i="17"/>
  <c r="E55" i="17"/>
  <c r="P42" i="17"/>
  <c r="Q42" i="17"/>
  <c r="S75" i="17"/>
  <c r="P32" i="17"/>
  <c r="E26" i="17"/>
  <c r="E75" i="17"/>
  <c r="P26" i="17"/>
  <c r="Q26" i="17"/>
  <c r="T25" i="17"/>
  <c r="S55" i="17"/>
  <c r="U49" i="17"/>
  <c r="R75" i="17"/>
  <c r="P61" i="17"/>
  <c r="P75" i="17"/>
  <c r="T75" i="17" s="1"/>
  <c r="Q61" i="17"/>
  <c r="P69" i="17"/>
  <c r="T69" i="17" s="1"/>
  <c r="Q75" i="17"/>
  <c r="U75" i="17" s="1"/>
  <c r="Q69" i="17"/>
  <c r="U69" i="17" s="1"/>
  <c r="T103" i="17"/>
  <c r="E97" i="17"/>
  <c r="P68" i="16"/>
  <c r="Q68" i="16"/>
  <c r="S75" i="16"/>
  <c r="T57" i="16"/>
  <c r="E61" i="16"/>
  <c r="E55" i="16"/>
  <c r="T52" i="16"/>
  <c r="T51" i="16"/>
  <c r="R55" i="16"/>
  <c r="E75" i="16"/>
  <c r="Q42" i="16"/>
  <c r="S69" i="16"/>
  <c r="R75" i="16"/>
  <c r="S42" i="16"/>
  <c r="R69" i="16"/>
  <c r="T29" i="16"/>
  <c r="P32" i="16"/>
  <c r="T28" i="16"/>
  <c r="Q32" i="16"/>
  <c r="E69" i="16"/>
  <c r="P26" i="16"/>
  <c r="P69" i="16"/>
  <c r="T69" i="16" s="1"/>
  <c r="T59" i="16"/>
  <c r="P61" i="16"/>
  <c r="Q69" i="16"/>
  <c r="Q61" i="16"/>
  <c r="P75" i="16"/>
  <c r="T75" i="16" s="1"/>
  <c r="Q75" i="16"/>
  <c r="U75" i="16" s="1"/>
  <c r="T108" i="16"/>
  <c r="T110" i="16"/>
  <c r="U106" i="16"/>
  <c r="P68" i="15"/>
  <c r="Q68" i="15"/>
  <c r="T57" i="15"/>
  <c r="U50" i="15"/>
  <c r="T47" i="15"/>
  <c r="Q55" i="15"/>
  <c r="E42" i="15"/>
  <c r="P42" i="15"/>
  <c r="U39" i="15"/>
  <c r="Q42" i="15"/>
  <c r="P32" i="15"/>
  <c r="Q32" i="15"/>
  <c r="Q75" i="15"/>
  <c r="U75" i="15" s="1"/>
  <c r="R69" i="15"/>
  <c r="P55" i="15"/>
  <c r="P69" i="15"/>
  <c r="T69" i="15" s="1"/>
  <c r="R55" i="15"/>
  <c r="E75" i="15"/>
  <c r="R75" i="15"/>
  <c r="P61" i="15"/>
  <c r="Q69" i="15"/>
  <c r="Q61" i="15"/>
  <c r="S69" i="15"/>
  <c r="T60" i="15"/>
  <c r="P75" i="15"/>
  <c r="T75" i="15" s="1"/>
  <c r="T100" i="15"/>
  <c r="T102" i="15"/>
  <c r="T99" i="15"/>
  <c r="P68" i="14"/>
  <c r="T63" i="14"/>
  <c r="T50" i="14"/>
  <c r="T52" i="14"/>
  <c r="T51" i="14"/>
  <c r="S75" i="14"/>
  <c r="E55" i="14"/>
  <c r="T44" i="14"/>
  <c r="E42" i="14"/>
  <c r="E69" i="14"/>
  <c r="R75" i="14"/>
  <c r="P42" i="14"/>
  <c r="Q42" i="14"/>
  <c r="R69" i="14"/>
  <c r="U29" i="14"/>
  <c r="P26" i="14"/>
  <c r="Q26" i="14"/>
  <c r="E75" i="14"/>
  <c r="S69" i="14"/>
  <c r="P61" i="14"/>
  <c r="Q61" i="14"/>
  <c r="P75" i="14"/>
  <c r="U60" i="14"/>
  <c r="R97" i="14"/>
  <c r="T107" i="14"/>
  <c r="T108" i="14"/>
  <c r="P68" i="13"/>
  <c r="Q68" i="13"/>
  <c r="U58" i="13"/>
  <c r="E55" i="13"/>
  <c r="R55" i="13"/>
  <c r="R75" i="13"/>
  <c r="P55" i="13"/>
  <c r="P42" i="13"/>
  <c r="Q42" i="13"/>
  <c r="Q32" i="13"/>
  <c r="E32" i="13"/>
  <c r="P26" i="13"/>
  <c r="Q26" i="13"/>
  <c r="Q75" i="13"/>
  <c r="P69" i="13"/>
  <c r="T69" i="13" s="1"/>
  <c r="Q55" i="13"/>
  <c r="S75" i="13"/>
  <c r="Q69" i="13"/>
  <c r="E75" i="13"/>
  <c r="E69" i="13"/>
  <c r="Q61" i="13"/>
  <c r="P75" i="13"/>
  <c r="T75" i="13" s="1"/>
  <c r="U107" i="13"/>
  <c r="P68" i="12"/>
  <c r="Q68" i="12"/>
  <c r="E61" i="12"/>
  <c r="T48" i="12"/>
  <c r="T47" i="12"/>
  <c r="E55" i="12"/>
  <c r="E75" i="12"/>
  <c r="U39" i="12"/>
  <c r="P42" i="12"/>
  <c r="T29" i="12"/>
  <c r="P32" i="12"/>
  <c r="Q32" i="12"/>
  <c r="P75" i="12"/>
  <c r="T75" i="12" s="1"/>
  <c r="P26" i="12"/>
  <c r="Q26" i="12"/>
  <c r="R69" i="12"/>
  <c r="R75" i="12"/>
  <c r="P55" i="12"/>
  <c r="P61" i="12"/>
  <c r="Q75" i="12"/>
  <c r="U75" i="12" s="1"/>
  <c r="Q61" i="12"/>
  <c r="P69" i="12"/>
  <c r="T69" i="12" s="1"/>
  <c r="Q69" i="12"/>
  <c r="T60" i="12"/>
  <c r="P68" i="11"/>
  <c r="Q68" i="11"/>
  <c r="T58" i="11"/>
  <c r="T52" i="11"/>
  <c r="P42" i="11"/>
  <c r="Q42" i="11"/>
  <c r="R75" i="11"/>
  <c r="Q32" i="11"/>
  <c r="P75" i="11"/>
  <c r="T75" i="11" s="1"/>
  <c r="E32" i="11"/>
  <c r="T29" i="11"/>
  <c r="T28" i="11"/>
  <c r="P32" i="11"/>
  <c r="R69" i="11"/>
  <c r="P55" i="11"/>
  <c r="P69" i="11"/>
  <c r="T69" i="11" s="1"/>
  <c r="Q55" i="11"/>
  <c r="U55" i="11" s="1"/>
  <c r="S69" i="11"/>
  <c r="Q69" i="11"/>
  <c r="Q75" i="11"/>
  <c r="U75" i="11" s="1"/>
  <c r="U59" i="11"/>
  <c r="P61" i="11"/>
  <c r="E69" i="11"/>
  <c r="E75" i="11"/>
  <c r="S75" i="11"/>
  <c r="U106" i="11"/>
  <c r="T111" i="11"/>
  <c r="U100" i="11"/>
  <c r="Q68" i="10"/>
  <c r="E68" i="10"/>
  <c r="T65" i="10"/>
  <c r="E55" i="10"/>
  <c r="P55" i="10"/>
  <c r="P42" i="10"/>
  <c r="Q42" i="10"/>
  <c r="T28" i="10"/>
  <c r="Q32" i="10"/>
  <c r="P75" i="10"/>
  <c r="T75" i="10" s="1"/>
  <c r="E69" i="10"/>
  <c r="Q55" i="10"/>
  <c r="E61" i="10"/>
  <c r="T61" i="10" s="1"/>
  <c r="R69" i="10"/>
  <c r="U59" i="10"/>
  <c r="Q61" i="10"/>
  <c r="P69" i="10"/>
  <c r="T69" i="10" s="1"/>
  <c r="Q69" i="10"/>
  <c r="U69" i="10" s="1"/>
  <c r="E68" i="9"/>
  <c r="P68" i="9"/>
  <c r="E61" i="9"/>
  <c r="P61" i="9"/>
  <c r="T58" i="9"/>
  <c r="U51" i="9"/>
  <c r="E55" i="9"/>
  <c r="P42" i="9"/>
  <c r="E32" i="9"/>
  <c r="P32" i="9"/>
  <c r="Q32" i="9"/>
  <c r="E69" i="9"/>
  <c r="E26" i="9"/>
  <c r="P55" i="9"/>
  <c r="S75" i="9"/>
  <c r="Q55" i="9"/>
  <c r="T49" i="9"/>
  <c r="R55" i="9"/>
  <c r="S55" i="9"/>
  <c r="T59" i="9"/>
  <c r="S69" i="9"/>
  <c r="R75" i="9"/>
  <c r="R69" i="9"/>
  <c r="E75" i="9"/>
  <c r="Q61" i="9"/>
  <c r="P69" i="9"/>
  <c r="T69" i="9" s="1"/>
  <c r="Q69" i="9"/>
  <c r="U69" i="9" s="1"/>
  <c r="P75" i="9"/>
  <c r="T75" i="9" s="1"/>
  <c r="Q75" i="9"/>
  <c r="U75" i="9" s="1"/>
  <c r="T99" i="9"/>
  <c r="T111" i="9"/>
  <c r="T109" i="9"/>
  <c r="U64" i="8"/>
  <c r="T63" i="8"/>
  <c r="E68" i="8"/>
  <c r="P68" i="8"/>
  <c r="Q68" i="8"/>
  <c r="Q61" i="8"/>
  <c r="U52" i="8"/>
  <c r="T51" i="8"/>
  <c r="U44" i="8"/>
  <c r="P42" i="8"/>
  <c r="Q32" i="8"/>
  <c r="E75" i="8"/>
  <c r="R75" i="8"/>
  <c r="P26" i="8"/>
  <c r="T25" i="8"/>
  <c r="R69" i="8"/>
  <c r="E26" i="8"/>
  <c r="Q69" i="8"/>
  <c r="U69" i="8" s="1"/>
  <c r="P55" i="8"/>
  <c r="T55" i="8" s="1"/>
  <c r="Q55" i="8"/>
  <c r="U55" i="8" s="1"/>
  <c r="E69" i="8"/>
  <c r="T49" i="8"/>
  <c r="P75" i="8"/>
  <c r="T75" i="8" s="1"/>
  <c r="E55" i="8"/>
  <c r="R55" i="8"/>
  <c r="T60" i="8"/>
  <c r="S75" i="8"/>
  <c r="Q75" i="8"/>
  <c r="P61" i="8"/>
  <c r="P69" i="8"/>
  <c r="T69" i="8" s="1"/>
  <c r="U104" i="8"/>
  <c r="T102" i="8"/>
  <c r="T109" i="8"/>
  <c r="U107" i="8"/>
  <c r="P68" i="7"/>
  <c r="E75" i="7"/>
  <c r="Q68" i="7"/>
  <c r="E61" i="7"/>
  <c r="U50" i="7"/>
  <c r="T48" i="7"/>
  <c r="T47" i="7"/>
  <c r="R55" i="7"/>
  <c r="P55" i="7"/>
  <c r="T55" i="7" s="1"/>
  <c r="E55" i="7"/>
  <c r="E42" i="7"/>
  <c r="P42" i="7"/>
  <c r="U39" i="7"/>
  <c r="Q42" i="7"/>
  <c r="Q32" i="7"/>
  <c r="E32" i="7"/>
  <c r="P32" i="7"/>
  <c r="R75" i="7"/>
  <c r="Q55" i="7"/>
  <c r="U55" i="7" s="1"/>
  <c r="R69" i="7"/>
  <c r="P69" i="7"/>
  <c r="T69" i="7" s="1"/>
  <c r="Q61" i="7"/>
  <c r="E69" i="7"/>
  <c r="P75" i="7"/>
  <c r="T75" i="7" s="1"/>
  <c r="Q69" i="7"/>
  <c r="U69" i="7" s="1"/>
  <c r="Q75" i="7"/>
  <c r="U75" i="7" s="1"/>
  <c r="T98" i="7"/>
  <c r="T109" i="7"/>
  <c r="T111" i="7"/>
  <c r="Q68" i="6"/>
  <c r="T64" i="6"/>
  <c r="P68" i="6"/>
  <c r="E61" i="6"/>
  <c r="P61" i="6"/>
  <c r="T52" i="6"/>
  <c r="T51" i="6"/>
  <c r="Q55" i="6"/>
  <c r="E42" i="6"/>
  <c r="P42" i="6"/>
  <c r="Q42" i="6"/>
  <c r="Q32" i="6"/>
  <c r="S32" i="6"/>
  <c r="S69" i="6"/>
  <c r="P26" i="6"/>
  <c r="Q26" i="6"/>
  <c r="E69" i="6"/>
  <c r="P69" i="6"/>
  <c r="T69" i="6" s="1"/>
  <c r="S75" i="6"/>
  <c r="P55" i="6"/>
  <c r="E75" i="6"/>
  <c r="Q61" i="6"/>
  <c r="Q69" i="6"/>
  <c r="U69" i="6" s="1"/>
  <c r="R75" i="6"/>
  <c r="P75" i="6"/>
  <c r="T75" i="6" s="1"/>
  <c r="R69" i="6"/>
  <c r="Q75" i="6"/>
  <c r="U75" i="6" s="1"/>
  <c r="E97" i="6"/>
  <c r="T108" i="6"/>
  <c r="T106" i="6"/>
  <c r="T100" i="6"/>
  <c r="T98" i="6"/>
  <c r="Q68" i="5"/>
  <c r="U63" i="5"/>
  <c r="T57" i="5"/>
  <c r="T50" i="5"/>
  <c r="R69" i="5"/>
  <c r="U29" i="5"/>
  <c r="Q32" i="5"/>
  <c r="P26" i="5"/>
  <c r="Q26" i="5"/>
  <c r="E69" i="5"/>
  <c r="T49" i="5"/>
  <c r="R55" i="5"/>
  <c r="T60" i="5"/>
  <c r="R75" i="5"/>
  <c r="E75" i="5"/>
  <c r="E61" i="5"/>
  <c r="P61" i="5"/>
  <c r="P69" i="5"/>
  <c r="T69" i="5" s="1"/>
  <c r="P75" i="5"/>
  <c r="T75" i="5" s="1"/>
  <c r="Q61" i="5"/>
  <c r="Q69" i="5"/>
  <c r="Q75" i="5"/>
  <c r="U75" i="5" s="1"/>
  <c r="R97" i="5"/>
  <c r="E97" i="5"/>
  <c r="T106" i="5"/>
  <c r="T100" i="5"/>
  <c r="E68" i="4"/>
  <c r="T64" i="4"/>
  <c r="P68" i="4"/>
  <c r="Q68" i="4"/>
  <c r="E61" i="4"/>
  <c r="T48" i="4"/>
  <c r="P75" i="4"/>
  <c r="T75" i="4" s="1"/>
  <c r="T44" i="4"/>
  <c r="P42" i="4"/>
  <c r="Q42" i="4"/>
  <c r="P32" i="4"/>
  <c r="Q32" i="4"/>
  <c r="P26" i="4"/>
  <c r="U25" i="4"/>
  <c r="E26" i="4"/>
  <c r="P55" i="4"/>
  <c r="Q55" i="4"/>
  <c r="S55" i="4"/>
  <c r="E75" i="4"/>
  <c r="S69" i="4"/>
  <c r="P61" i="4"/>
  <c r="P69" i="4"/>
  <c r="T69" i="4" s="1"/>
  <c r="R75" i="4"/>
  <c r="Q61" i="4"/>
  <c r="Q69" i="4"/>
  <c r="U69" i="4" s="1"/>
  <c r="S75" i="4"/>
  <c r="Q75" i="4"/>
  <c r="U75" i="4" s="1"/>
  <c r="E69" i="4"/>
  <c r="R69" i="4"/>
  <c r="R97" i="4"/>
  <c r="U109" i="4"/>
  <c r="U58" i="3"/>
  <c r="E55" i="3"/>
  <c r="T44" i="3"/>
  <c r="R42" i="3"/>
  <c r="P32" i="3"/>
  <c r="Q32" i="3"/>
  <c r="P26" i="3"/>
  <c r="T25" i="3"/>
  <c r="Q26" i="3"/>
  <c r="E69" i="3"/>
  <c r="R69" i="3"/>
  <c r="P55" i="3"/>
  <c r="Q55" i="3"/>
  <c r="E75" i="3"/>
  <c r="P61" i="3"/>
  <c r="P75" i="3"/>
  <c r="T75" i="3" s="1"/>
  <c r="Q61" i="3"/>
  <c r="Q75" i="3"/>
  <c r="U75" i="3" s="1"/>
  <c r="P69" i="3"/>
  <c r="T69" i="3" s="1"/>
  <c r="T111" i="3"/>
  <c r="T105" i="3"/>
  <c r="T107" i="3"/>
  <c r="E82" i="3"/>
  <c r="S68" i="2"/>
  <c r="P68" i="2"/>
  <c r="E61" i="2"/>
  <c r="Q61" i="2"/>
  <c r="Q55" i="2"/>
  <c r="P42" i="2"/>
  <c r="E42" i="2"/>
  <c r="Q32" i="2"/>
  <c r="E32" i="2"/>
  <c r="R32" i="2"/>
  <c r="E69" i="2"/>
  <c r="P26" i="2"/>
  <c r="Q75" i="2"/>
  <c r="Q26" i="2"/>
  <c r="T25" i="2"/>
  <c r="E75" i="2"/>
  <c r="S69" i="2"/>
  <c r="P75" i="2"/>
  <c r="T75" i="2" s="1"/>
  <c r="R69" i="2"/>
  <c r="P69" i="2"/>
  <c r="T69" i="2" s="1"/>
  <c r="Q69" i="2"/>
  <c r="U69" i="2" s="1"/>
  <c r="S75" i="2"/>
  <c r="T105" i="2"/>
  <c r="P68" i="1"/>
  <c r="Q68" i="1"/>
  <c r="U64" i="1"/>
  <c r="R68" i="1"/>
  <c r="E61" i="1"/>
  <c r="U51" i="1"/>
  <c r="T48" i="1"/>
  <c r="S55" i="1"/>
  <c r="Q55" i="1"/>
  <c r="E42" i="1"/>
  <c r="R42" i="1"/>
  <c r="P32" i="1"/>
  <c r="R32" i="1"/>
  <c r="S32" i="1"/>
  <c r="Q26" i="1"/>
  <c r="P55" i="1"/>
  <c r="P75" i="1"/>
  <c r="T75" i="1" s="1"/>
  <c r="R69" i="1"/>
  <c r="R55" i="1"/>
  <c r="S69" i="1"/>
  <c r="E75" i="1"/>
  <c r="Q69" i="1"/>
  <c r="U69" i="1" s="1"/>
  <c r="E69" i="1"/>
  <c r="Q75" i="1"/>
  <c r="U75" i="1" s="1"/>
  <c r="P61" i="1"/>
  <c r="R75" i="1"/>
  <c r="Q61" i="1"/>
  <c r="P69" i="1"/>
  <c r="T69" i="1" s="1"/>
  <c r="S75" i="1"/>
  <c r="E97" i="1"/>
  <c r="U100" i="1"/>
  <c r="U98" i="1"/>
  <c r="T108" i="1"/>
  <c r="T106" i="1"/>
  <c r="U26" i="1"/>
  <c r="T26" i="1"/>
  <c r="U32" i="2"/>
  <c r="T32" i="2"/>
  <c r="U35" i="2"/>
  <c r="T35" i="2"/>
  <c r="U61" i="2"/>
  <c r="T61" i="2"/>
  <c r="T55" i="1"/>
  <c r="U55" i="1"/>
  <c r="U95" i="1"/>
  <c r="U75" i="2"/>
  <c r="U17" i="2"/>
  <c r="T17" i="2"/>
  <c r="U15" i="2"/>
  <c r="U20" i="2"/>
  <c r="U31" i="2"/>
  <c r="U34" i="2"/>
  <c r="U48" i="2"/>
  <c r="P55" i="2"/>
  <c r="U65" i="2"/>
  <c r="R75" i="2"/>
  <c r="U87" i="2"/>
  <c r="E87" i="2"/>
  <c r="E115" i="2" s="1"/>
  <c r="U115" i="2" s="1"/>
  <c r="T87" i="2"/>
  <c r="T88" i="2"/>
  <c r="U69" i="3"/>
  <c r="U9" i="3"/>
  <c r="T9" i="3"/>
  <c r="U61" i="3"/>
  <c r="T61" i="3"/>
  <c r="U26" i="5"/>
  <c r="T26" i="5"/>
  <c r="U26" i="6"/>
  <c r="T26" i="6"/>
  <c r="U87" i="1"/>
  <c r="E87" i="1"/>
  <c r="E115" i="1" s="1"/>
  <c r="U115" i="1" s="1"/>
  <c r="T87" i="1"/>
  <c r="T60" i="3"/>
  <c r="U60" i="3"/>
  <c r="U61" i="6"/>
  <c r="T61" i="6"/>
  <c r="U35" i="9"/>
  <c r="T35" i="9"/>
  <c r="U26" i="10"/>
  <c r="T26" i="10"/>
  <c r="U42" i="2"/>
  <c r="T42" i="2"/>
  <c r="Q115" i="2"/>
  <c r="Q114" i="2"/>
  <c r="U35" i="3"/>
  <c r="T35" i="3"/>
  <c r="U55" i="3"/>
  <c r="T55" i="3"/>
  <c r="U26" i="4"/>
  <c r="T26" i="4"/>
  <c r="U61" i="7"/>
  <c r="T61" i="7"/>
  <c r="U32" i="10"/>
  <c r="T32" i="10"/>
  <c r="U17" i="1"/>
  <c r="T17" i="1"/>
  <c r="P87" i="1"/>
  <c r="T12" i="1"/>
  <c r="T25" i="1"/>
  <c r="T30" i="1"/>
  <c r="T47" i="1"/>
  <c r="T59" i="1"/>
  <c r="U68" i="1"/>
  <c r="T68" i="1"/>
  <c r="Q87" i="1"/>
  <c r="T91" i="1"/>
  <c r="T11" i="2"/>
  <c r="T24" i="2"/>
  <c r="T41" i="2"/>
  <c r="T44" i="2"/>
  <c r="T52" i="2"/>
  <c r="T60" i="2"/>
  <c r="R87" i="2"/>
  <c r="T93" i="2"/>
  <c r="T14" i="3"/>
  <c r="T24" i="3"/>
  <c r="U34" i="3"/>
  <c r="T34" i="3"/>
  <c r="T65" i="3"/>
  <c r="U32" i="5"/>
  <c r="T32" i="5"/>
  <c r="U61" i="5"/>
  <c r="T61" i="5"/>
  <c r="U32" i="7"/>
  <c r="T32" i="7"/>
  <c r="U61" i="9"/>
  <c r="T61" i="9"/>
  <c r="T11" i="1"/>
  <c r="T24" i="1"/>
  <c r="T29" i="1"/>
  <c r="T46" i="1"/>
  <c r="T54" i="1"/>
  <c r="T58" i="1"/>
  <c r="T67" i="1"/>
  <c r="U74" i="1"/>
  <c r="T74" i="1"/>
  <c r="U73" i="1"/>
  <c r="T73" i="1"/>
  <c r="R87" i="1"/>
  <c r="T90" i="1"/>
  <c r="T10" i="2"/>
  <c r="T23" i="2"/>
  <c r="T40" i="2"/>
  <c r="T51" i="2"/>
  <c r="T68" i="2"/>
  <c r="Q68" i="2"/>
  <c r="U68" i="2" s="1"/>
  <c r="P74" i="2"/>
  <c r="U38" i="3"/>
  <c r="T41" i="3"/>
  <c r="U59" i="3"/>
  <c r="T59" i="3"/>
  <c r="U61" i="4"/>
  <c r="T61" i="4"/>
  <c r="U26" i="8"/>
  <c r="T26" i="8"/>
  <c r="U32" i="9"/>
  <c r="T32" i="9"/>
  <c r="U35" i="10"/>
  <c r="T35" i="10"/>
  <c r="T10" i="1"/>
  <c r="T23" i="1"/>
  <c r="T28" i="1"/>
  <c r="T42" i="1"/>
  <c r="U42" i="1"/>
  <c r="T45" i="1"/>
  <c r="T53" i="1"/>
  <c r="T57" i="1"/>
  <c r="T66" i="1"/>
  <c r="S87" i="1"/>
  <c r="T89" i="1"/>
  <c r="T9" i="2"/>
  <c r="T22" i="2"/>
  <c r="T39" i="2"/>
  <c r="U55" i="2"/>
  <c r="T55" i="2"/>
  <c r="T50" i="2"/>
  <c r="T59" i="2"/>
  <c r="U67" i="2"/>
  <c r="Q73" i="2"/>
  <c r="U88" i="2"/>
  <c r="U10" i="3"/>
  <c r="T13" i="3"/>
  <c r="U19" i="3"/>
  <c r="U26" i="3"/>
  <c r="T26" i="3"/>
  <c r="E42" i="3"/>
  <c r="P68" i="3"/>
  <c r="T9" i="1"/>
  <c r="T22" i="1"/>
  <c r="U32" i="1"/>
  <c r="T32" i="1"/>
  <c r="U35" i="1"/>
  <c r="T35" i="1"/>
  <c r="T41" i="1"/>
  <c r="T44" i="1"/>
  <c r="T52" i="1"/>
  <c r="T61" i="1"/>
  <c r="U61" i="1"/>
  <c r="T65" i="1"/>
  <c r="T88" i="1"/>
  <c r="T96" i="1"/>
  <c r="U9" i="2"/>
  <c r="T16" i="2"/>
  <c r="T21" i="2"/>
  <c r="U26" i="2"/>
  <c r="T26" i="2"/>
  <c r="T38" i="2"/>
  <c r="T49" i="2"/>
  <c r="T66" i="2"/>
  <c r="U89" i="2"/>
  <c r="T89" i="2"/>
  <c r="P17" i="3"/>
  <c r="T17" i="3" s="1"/>
  <c r="U20" i="3"/>
  <c r="T20" i="3"/>
  <c r="U32" i="3"/>
  <c r="T32" i="3"/>
  <c r="Q35" i="3"/>
  <c r="U48" i="3"/>
  <c r="T48" i="3"/>
  <c r="U52" i="3"/>
  <c r="T52" i="3"/>
  <c r="Q68" i="3"/>
  <c r="T35" i="5"/>
  <c r="U35" i="5"/>
  <c r="U32" i="8"/>
  <c r="T32" i="8"/>
  <c r="U45" i="1"/>
  <c r="U9" i="1"/>
  <c r="U88" i="1"/>
  <c r="T37" i="2"/>
  <c r="U58" i="2"/>
  <c r="U72" i="2"/>
  <c r="U96" i="2"/>
  <c r="Q17" i="3"/>
  <c r="U17" i="3" s="1"/>
  <c r="U31" i="3"/>
  <c r="T31" i="3"/>
  <c r="U42" i="3"/>
  <c r="T42" i="3"/>
  <c r="U37" i="3"/>
  <c r="T37" i="3"/>
  <c r="T45" i="3"/>
  <c r="P73" i="3"/>
  <c r="U35" i="7"/>
  <c r="T35" i="7"/>
  <c r="U35" i="8"/>
  <c r="T35" i="8"/>
  <c r="U26" i="9"/>
  <c r="T26" i="9"/>
  <c r="S87" i="2"/>
  <c r="U68" i="3"/>
  <c r="T68" i="3"/>
  <c r="Q87" i="3"/>
  <c r="T91" i="3"/>
  <c r="U92" i="3"/>
  <c r="T11" i="4"/>
  <c r="U12" i="4"/>
  <c r="T22" i="4"/>
  <c r="U23" i="4"/>
  <c r="T39" i="4"/>
  <c r="U40" i="4"/>
  <c r="U55" i="4"/>
  <c r="T55" i="4"/>
  <c r="T50" i="4"/>
  <c r="U51" i="4"/>
  <c r="U87" i="4"/>
  <c r="E87" i="4"/>
  <c r="E115" i="4" s="1"/>
  <c r="U115" i="4" s="1"/>
  <c r="T87" i="4"/>
  <c r="T93" i="4"/>
  <c r="U94" i="4"/>
  <c r="T13" i="5"/>
  <c r="U14" i="5"/>
  <c r="T24" i="5"/>
  <c r="U25" i="5"/>
  <c r="U28" i="5"/>
  <c r="T41" i="5"/>
  <c r="T44" i="5"/>
  <c r="T52" i="5"/>
  <c r="U53" i="5"/>
  <c r="T64" i="5"/>
  <c r="U65" i="5"/>
  <c r="T95" i="5"/>
  <c r="U96" i="5"/>
  <c r="T15" i="6"/>
  <c r="U16" i="6"/>
  <c r="U19" i="6"/>
  <c r="T29" i="6"/>
  <c r="U30" i="6"/>
  <c r="T46" i="6"/>
  <c r="U47" i="6"/>
  <c r="T54" i="6"/>
  <c r="T57" i="6"/>
  <c r="U58" i="6"/>
  <c r="T66" i="6"/>
  <c r="U67" i="6"/>
  <c r="T71" i="6"/>
  <c r="U72" i="6"/>
  <c r="P87" i="6"/>
  <c r="T92" i="6"/>
  <c r="U93" i="6"/>
  <c r="T12" i="7"/>
  <c r="U13" i="7"/>
  <c r="T23" i="7"/>
  <c r="U24" i="7"/>
  <c r="T40" i="7"/>
  <c r="U41" i="7"/>
  <c r="U44" i="7"/>
  <c r="T51" i="7"/>
  <c r="U52" i="7"/>
  <c r="T63" i="7"/>
  <c r="U64" i="7"/>
  <c r="U74" i="7"/>
  <c r="T74" i="7"/>
  <c r="U73" i="7"/>
  <c r="T73" i="7"/>
  <c r="T94" i="7"/>
  <c r="U95" i="7"/>
  <c r="U75" i="8"/>
  <c r="U17" i="8"/>
  <c r="T17" i="8"/>
  <c r="U15" i="8"/>
  <c r="U29" i="8"/>
  <c r="U42" i="8"/>
  <c r="T42" i="8"/>
  <c r="U46" i="8"/>
  <c r="U54" i="8"/>
  <c r="U57" i="8"/>
  <c r="U61" i="8"/>
  <c r="T61" i="8"/>
  <c r="U66" i="8"/>
  <c r="Q115" i="8"/>
  <c r="Q114" i="8"/>
  <c r="U92" i="8"/>
  <c r="U12" i="9"/>
  <c r="U23" i="9"/>
  <c r="U40" i="9"/>
  <c r="T55" i="9"/>
  <c r="U55" i="9"/>
  <c r="U87" i="9"/>
  <c r="E87" i="9"/>
  <c r="E115" i="9" s="1"/>
  <c r="U115" i="9" s="1"/>
  <c r="T87" i="9"/>
  <c r="U61" i="10"/>
  <c r="U64" i="10"/>
  <c r="T64" i="10"/>
  <c r="U74" i="10"/>
  <c r="T74" i="10"/>
  <c r="U73" i="10"/>
  <c r="T73" i="10"/>
  <c r="U71" i="10"/>
  <c r="T71" i="10"/>
  <c r="R74" i="10"/>
  <c r="U74" i="2"/>
  <c r="T74" i="2"/>
  <c r="U73" i="2"/>
  <c r="T73" i="2"/>
  <c r="R87" i="3"/>
  <c r="P87" i="4"/>
  <c r="U74" i="5"/>
  <c r="T74" i="5"/>
  <c r="U73" i="5"/>
  <c r="T73" i="5"/>
  <c r="U17" i="6"/>
  <c r="T17" i="6"/>
  <c r="U42" i="6"/>
  <c r="T42" i="6"/>
  <c r="Q87" i="6"/>
  <c r="U87" i="7"/>
  <c r="E87" i="7"/>
  <c r="E115" i="7" s="1"/>
  <c r="T87" i="7"/>
  <c r="T24" i="8"/>
  <c r="R87" i="8"/>
  <c r="P87" i="9"/>
  <c r="U42" i="10"/>
  <c r="T42" i="10"/>
  <c r="T90" i="10"/>
  <c r="U90" i="10"/>
  <c r="U11" i="11"/>
  <c r="T11" i="11"/>
  <c r="U32" i="12"/>
  <c r="T32" i="12"/>
  <c r="U35" i="14"/>
  <c r="U68" i="4"/>
  <c r="T68" i="4"/>
  <c r="Q115" i="4"/>
  <c r="Q114" i="4"/>
  <c r="T55" i="5"/>
  <c r="U55" i="5"/>
  <c r="U87" i="5"/>
  <c r="E87" i="5"/>
  <c r="E115" i="5" s="1"/>
  <c r="U115" i="5" s="1"/>
  <c r="T87" i="5"/>
  <c r="U32" i="6"/>
  <c r="T32" i="6"/>
  <c r="U35" i="6"/>
  <c r="T35" i="6"/>
  <c r="U26" i="7"/>
  <c r="T26" i="7"/>
  <c r="P115" i="7"/>
  <c r="P114" i="7"/>
  <c r="U73" i="8"/>
  <c r="T73" i="8"/>
  <c r="U74" i="8"/>
  <c r="T74" i="8"/>
  <c r="U68" i="9"/>
  <c r="T68" i="9"/>
  <c r="Q87" i="9"/>
  <c r="U52" i="10"/>
  <c r="T52" i="10"/>
  <c r="P61" i="10"/>
  <c r="U26" i="11"/>
  <c r="T26" i="11"/>
  <c r="U32" i="11"/>
  <c r="T32" i="11"/>
  <c r="T88" i="3"/>
  <c r="T96" i="3"/>
  <c r="T16" i="4"/>
  <c r="R87" i="4"/>
  <c r="P87" i="5"/>
  <c r="U74" i="6"/>
  <c r="T74" i="6"/>
  <c r="U73" i="6"/>
  <c r="T73" i="6"/>
  <c r="S87" i="6"/>
  <c r="U68" i="7"/>
  <c r="T68" i="7"/>
  <c r="Q87" i="7"/>
  <c r="R87" i="9"/>
  <c r="T21" i="10"/>
  <c r="T40" i="10"/>
  <c r="U68" i="10"/>
  <c r="T68" i="10"/>
  <c r="T63" i="10"/>
  <c r="U63" i="10"/>
  <c r="U32" i="13"/>
  <c r="T32" i="13"/>
  <c r="T64" i="3"/>
  <c r="T95" i="3"/>
  <c r="T15" i="4"/>
  <c r="T29" i="4"/>
  <c r="T46" i="4"/>
  <c r="T54" i="4"/>
  <c r="T57" i="4"/>
  <c r="S87" i="4"/>
  <c r="U68" i="5"/>
  <c r="T68" i="5"/>
  <c r="Q87" i="5"/>
  <c r="U55" i="6"/>
  <c r="T55" i="6"/>
  <c r="R87" i="7"/>
  <c r="S87" i="9"/>
  <c r="U55" i="10"/>
  <c r="T55" i="10"/>
  <c r="P74" i="10"/>
  <c r="T10" i="11"/>
  <c r="U10" i="11"/>
  <c r="U35" i="11"/>
  <c r="T35" i="11"/>
  <c r="U61" i="12"/>
  <c r="T61" i="12"/>
  <c r="U26" i="13"/>
  <c r="T26" i="13"/>
  <c r="U32" i="14"/>
  <c r="T32" i="14"/>
  <c r="P87" i="2"/>
  <c r="T63" i="3"/>
  <c r="U74" i="3"/>
  <c r="T74" i="3"/>
  <c r="U73" i="3"/>
  <c r="T73" i="3"/>
  <c r="U17" i="4"/>
  <c r="T17" i="4"/>
  <c r="U42" i="4"/>
  <c r="T42" i="4"/>
  <c r="T45" i="4"/>
  <c r="T88" i="4"/>
  <c r="T47" i="5"/>
  <c r="T58" i="5"/>
  <c r="T67" i="5"/>
  <c r="T72" i="5"/>
  <c r="R87" i="5"/>
  <c r="T90" i="5"/>
  <c r="T10" i="6"/>
  <c r="T21" i="6"/>
  <c r="T38" i="6"/>
  <c r="T49" i="6"/>
  <c r="T60" i="6"/>
  <c r="T95" i="6"/>
  <c r="T15" i="7"/>
  <c r="T29" i="7"/>
  <c r="T46" i="7"/>
  <c r="T54" i="7"/>
  <c r="T57" i="7"/>
  <c r="T66" i="7"/>
  <c r="T71" i="7"/>
  <c r="S87" i="7"/>
  <c r="T89" i="7"/>
  <c r="T9" i="8"/>
  <c r="T20" i="8"/>
  <c r="T31" i="8"/>
  <c r="T34" i="8"/>
  <c r="T37" i="8"/>
  <c r="T48" i="8"/>
  <c r="T59" i="8"/>
  <c r="U68" i="8"/>
  <c r="T68" i="8"/>
  <c r="T94" i="8"/>
  <c r="U17" i="9"/>
  <c r="T17" i="9"/>
  <c r="T14" i="9"/>
  <c r="T25" i="9"/>
  <c r="T28" i="9"/>
  <c r="T42" i="9"/>
  <c r="U42" i="9"/>
  <c r="T45" i="9"/>
  <c r="T53" i="9"/>
  <c r="T65" i="9"/>
  <c r="T88" i="9"/>
  <c r="T96" i="9"/>
  <c r="T16" i="10"/>
  <c r="T19" i="10"/>
  <c r="T38" i="10"/>
  <c r="T49" i="10"/>
  <c r="T51" i="10"/>
  <c r="U51" i="10"/>
  <c r="Q74" i="10"/>
  <c r="P17" i="11"/>
  <c r="U35" i="13"/>
  <c r="T35" i="13"/>
  <c r="U87" i="3"/>
  <c r="E87" i="3"/>
  <c r="E115" i="3" s="1"/>
  <c r="T115" i="3" s="1"/>
  <c r="T87" i="3"/>
  <c r="U32" i="4"/>
  <c r="T32" i="4"/>
  <c r="U35" i="4"/>
  <c r="T35" i="4"/>
  <c r="S87" i="5"/>
  <c r="T59" i="6"/>
  <c r="U68" i="6"/>
  <c r="T68" i="6"/>
  <c r="T94" i="6"/>
  <c r="U17" i="7"/>
  <c r="T17" i="7"/>
  <c r="T14" i="7"/>
  <c r="T25" i="7"/>
  <c r="T28" i="7"/>
  <c r="U42" i="7"/>
  <c r="T42" i="7"/>
  <c r="T45" i="7"/>
  <c r="T53" i="7"/>
  <c r="T65" i="7"/>
  <c r="U71" i="7"/>
  <c r="T88" i="7"/>
  <c r="T96" i="7"/>
  <c r="U9" i="8"/>
  <c r="T16" i="8"/>
  <c r="T19" i="8"/>
  <c r="T30" i="8"/>
  <c r="U37" i="8"/>
  <c r="T47" i="8"/>
  <c r="T58" i="8"/>
  <c r="T67" i="8"/>
  <c r="T72" i="8"/>
  <c r="U87" i="8"/>
  <c r="E87" i="8"/>
  <c r="E115" i="8" s="1"/>
  <c r="U115" i="8" s="1"/>
  <c r="T87" i="8"/>
  <c r="T93" i="8"/>
  <c r="T13" i="9"/>
  <c r="T24" i="9"/>
  <c r="T41" i="9"/>
  <c r="T44" i="9"/>
  <c r="U45" i="9"/>
  <c r="T52" i="9"/>
  <c r="T64" i="9"/>
  <c r="U88" i="9"/>
  <c r="T95" i="9"/>
  <c r="T15" i="10"/>
  <c r="T31" i="10"/>
  <c r="T34" i="10"/>
  <c r="T37" i="10"/>
  <c r="T48" i="10"/>
  <c r="S55" i="10"/>
  <c r="T60" i="10"/>
  <c r="U91" i="10"/>
  <c r="T91" i="10"/>
  <c r="U69" i="11"/>
  <c r="U17" i="11"/>
  <c r="T17" i="11"/>
  <c r="T9" i="11"/>
  <c r="U61" i="11"/>
  <c r="T61" i="11"/>
  <c r="U35" i="12"/>
  <c r="T35" i="12"/>
  <c r="P87" i="3"/>
  <c r="T63" i="4"/>
  <c r="U73" i="4"/>
  <c r="T73" i="4"/>
  <c r="U74" i="4"/>
  <c r="T74" i="4"/>
  <c r="U69" i="5"/>
  <c r="U17" i="5"/>
  <c r="T17" i="5"/>
  <c r="T42" i="5"/>
  <c r="U42" i="5"/>
  <c r="T45" i="5"/>
  <c r="T88" i="5"/>
  <c r="U87" i="6"/>
  <c r="E87" i="6"/>
  <c r="E115" i="6" s="1"/>
  <c r="U115" i="6" s="1"/>
  <c r="T87" i="6"/>
  <c r="U45" i="7"/>
  <c r="U88" i="7"/>
  <c r="T71" i="8"/>
  <c r="P87" i="8"/>
  <c r="T63" i="9"/>
  <c r="U74" i="9"/>
  <c r="T74" i="9"/>
  <c r="U73" i="9"/>
  <c r="T73" i="9"/>
  <c r="U75" i="10"/>
  <c r="U17" i="10"/>
  <c r="T17" i="10"/>
  <c r="U37" i="10"/>
  <c r="U53" i="10"/>
  <c r="P73" i="10"/>
  <c r="S87" i="10"/>
  <c r="T20" i="11"/>
  <c r="U21" i="11"/>
  <c r="T31" i="11"/>
  <c r="T34" i="11"/>
  <c r="T37" i="11"/>
  <c r="U38" i="11"/>
  <c r="U49" i="11"/>
  <c r="U60" i="11"/>
  <c r="U68" i="11"/>
  <c r="T68" i="11"/>
  <c r="Q87" i="11"/>
  <c r="U92" i="11"/>
  <c r="U12" i="12"/>
  <c r="U23" i="12"/>
  <c r="U40" i="12"/>
  <c r="U55" i="12"/>
  <c r="T55" i="12"/>
  <c r="U51" i="12"/>
  <c r="U89" i="12"/>
  <c r="U20" i="13"/>
  <c r="U31" i="13"/>
  <c r="U34" i="13"/>
  <c r="U48" i="13"/>
  <c r="U59" i="13"/>
  <c r="R87" i="13"/>
  <c r="U91" i="13"/>
  <c r="U11" i="14"/>
  <c r="U22" i="14"/>
  <c r="U26" i="14"/>
  <c r="T26" i="14"/>
  <c r="P35" i="14"/>
  <c r="T35" i="14" s="1"/>
  <c r="U47" i="14"/>
  <c r="T47" i="14"/>
  <c r="U61" i="14"/>
  <c r="T61" i="14"/>
  <c r="U65" i="14"/>
  <c r="Q69" i="14"/>
  <c r="U69" i="14" s="1"/>
  <c r="Q75" i="14"/>
  <c r="U75" i="14" s="1"/>
  <c r="U32" i="16"/>
  <c r="T32" i="16"/>
  <c r="R87" i="11"/>
  <c r="U26" i="12"/>
  <c r="T26" i="12"/>
  <c r="S87" i="13"/>
  <c r="T38" i="14"/>
  <c r="T13" i="15"/>
  <c r="U13" i="15"/>
  <c r="U26" i="15"/>
  <c r="T26" i="15"/>
  <c r="U32" i="18"/>
  <c r="T32" i="18"/>
  <c r="U68" i="12"/>
  <c r="T68" i="12"/>
  <c r="U75" i="13"/>
  <c r="U69" i="13"/>
  <c r="U17" i="13"/>
  <c r="T17" i="13"/>
  <c r="T42" i="13"/>
  <c r="U42" i="13"/>
  <c r="U61" i="13"/>
  <c r="T61" i="13"/>
  <c r="U42" i="14"/>
  <c r="T42" i="14"/>
  <c r="U74" i="14"/>
  <c r="T74" i="14"/>
  <c r="U73" i="14"/>
  <c r="T73" i="14"/>
  <c r="T93" i="14"/>
  <c r="U93" i="14"/>
  <c r="U26" i="16"/>
  <c r="T26" i="16"/>
  <c r="U35" i="16"/>
  <c r="T35" i="16"/>
  <c r="U32" i="17"/>
  <c r="T32" i="17"/>
  <c r="U42" i="11"/>
  <c r="T42" i="11"/>
  <c r="U87" i="12"/>
  <c r="E87" i="12"/>
  <c r="E115" i="12" s="1"/>
  <c r="U115" i="12" s="1"/>
  <c r="T87" i="12"/>
  <c r="T59" i="14"/>
  <c r="U59" i="14"/>
  <c r="U35" i="15"/>
  <c r="T35" i="15"/>
  <c r="U61" i="17"/>
  <c r="T61" i="17"/>
  <c r="U87" i="10"/>
  <c r="E87" i="10"/>
  <c r="E115" i="10" s="1"/>
  <c r="U115" i="10" s="1"/>
  <c r="T87" i="10"/>
  <c r="P87" i="12"/>
  <c r="T51" i="13"/>
  <c r="T63" i="13"/>
  <c r="U74" i="13"/>
  <c r="T74" i="13"/>
  <c r="U73" i="13"/>
  <c r="T73" i="13"/>
  <c r="T94" i="13"/>
  <c r="T75" i="14"/>
  <c r="U17" i="14"/>
  <c r="T17" i="14"/>
  <c r="T14" i="14"/>
  <c r="T25" i="14"/>
  <c r="T39" i="14"/>
  <c r="P73" i="14"/>
  <c r="U91" i="14"/>
  <c r="T35" i="18"/>
  <c r="P87" i="10"/>
  <c r="U74" i="11"/>
  <c r="T74" i="11"/>
  <c r="U73" i="11"/>
  <c r="T73" i="11"/>
  <c r="U69" i="12"/>
  <c r="U17" i="12"/>
  <c r="T17" i="12"/>
  <c r="U42" i="12"/>
  <c r="T42" i="12"/>
  <c r="T65" i="12"/>
  <c r="Q87" i="12"/>
  <c r="T91" i="12"/>
  <c r="T11" i="13"/>
  <c r="T22" i="13"/>
  <c r="T39" i="13"/>
  <c r="T55" i="13"/>
  <c r="U55" i="13"/>
  <c r="T50" i="13"/>
  <c r="U87" i="13"/>
  <c r="E87" i="13"/>
  <c r="E115" i="13" s="1"/>
  <c r="U115" i="13" s="1"/>
  <c r="T87" i="13"/>
  <c r="T93" i="13"/>
  <c r="T13" i="14"/>
  <c r="T24" i="14"/>
  <c r="T28" i="14"/>
  <c r="T48" i="14"/>
  <c r="U48" i="14"/>
  <c r="U57" i="14"/>
  <c r="Q73" i="14"/>
  <c r="T24" i="15"/>
  <c r="U24" i="15"/>
  <c r="Q26" i="15"/>
  <c r="U32" i="15"/>
  <c r="T32" i="15"/>
  <c r="U26" i="17"/>
  <c r="T26" i="17"/>
  <c r="U35" i="17"/>
  <c r="T35" i="17"/>
  <c r="Q87" i="10"/>
  <c r="T22" i="11"/>
  <c r="T39" i="11"/>
  <c r="T55" i="11"/>
  <c r="T50" i="11"/>
  <c r="U63" i="11"/>
  <c r="U87" i="11"/>
  <c r="E87" i="11"/>
  <c r="E115" i="11" s="1"/>
  <c r="T115" i="11" s="1"/>
  <c r="T87" i="11"/>
  <c r="T93" i="11"/>
  <c r="T13" i="12"/>
  <c r="T24" i="12"/>
  <c r="T41" i="12"/>
  <c r="T44" i="12"/>
  <c r="U45" i="12"/>
  <c r="T52" i="12"/>
  <c r="T64" i="12"/>
  <c r="R87" i="12"/>
  <c r="T90" i="12"/>
  <c r="T10" i="13"/>
  <c r="T21" i="13"/>
  <c r="T38" i="13"/>
  <c r="T49" i="13"/>
  <c r="T60" i="13"/>
  <c r="P87" i="13"/>
  <c r="T92" i="13"/>
  <c r="T12" i="14"/>
  <c r="T23" i="14"/>
  <c r="P55" i="14"/>
  <c r="T55" i="14" s="1"/>
  <c r="U58" i="14"/>
  <c r="T58" i="14"/>
  <c r="U66" i="14"/>
  <c r="U72" i="14"/>
  <c r="R87" i="14"/>
  <c r="T90" i="14"/>
  <c r="Q17" i="15"/>
  <c r="R87" i="10"/>
  <c r="P87" i="11"/>
  <c r="T63" i="12"/>
  <c r="U73" i="12"/>
  <c r="T73" i="12"/>
  <c r="U74" i="12"/>
  <c r="T74" i="12"/>
  <c r="S87" i="12"/>
  <c r="T9" i="13"/>
  <c r="T37" i="13"/>
  <c r="U68" i="13"/>
  <c r="T68" i="13"/>
  <c r="Q87" i="13"/>
  <c r="T37" i="14"/>
  <c r="U46" i="14"/>
  <c r="Q55" i="14"/>
  <c r="U55" i="14" s="1"/>
  <c r="U67" i="14"/>
  <c r="T67" i="14"/>
  <c r="P69" i="14"/>
  <c r="T69" i="14" s="1"/>
  <c r="T71" i="14"/>
  <c r="U61" i="15"/>
  <c r="T61" i="15"/>
  <c r="U61" i="16"/>
  <c r="T61" i="16"/>
  <c r="P87" i="14"/>
  <c r="T92" i="14"/>
  <c r="T12" i="15"/>
  <c r="T23" i="15"/>
  <c r="T40" i="15"/>
  <c r="U41" i="15"/>
  <c r="U44" i="15"/>
  <c r="T51" i="15"/>
  <c r="U52" i="15"/>
  <c r="T63" i="15"/>
  <c r="U64" i="15"/>
  <c r="U74" i="15"/>
  <c r="T74" i="15"/>
  <c r="U73" i="15"/>
  <c r="T73" i="15"/>
  <c r="S87" i="15"/>
  <c r="T89" i="15"/>
  <c r="U90" i="15"/>
  <c r="T9" i="16"/>
  <c r="U10" i="16"/>
  <c r="T20" i="16"/>
  <c r="U21" i="16"/>
  <c r="T31" i="16"/>
  <c r="T34" i="16"/>
  <c r="T37" i="16"/>
  <c r="U38" i="16"/>
  <c r="T48" i="16"/>
  <c r="U49" i="16"/>
  <c r="U60" i="16"/>
  <c r="U68" i="16"/>
  <c r="T68" i="16"/>
  <c r="Q87" i="16"/>
  <c r="T91" i="16"/>
  <c r="U92" i="16"/>
  <c r="T11" i="17"/>
  <c r="U12" i="17"/>
  <c r="T22" i="17"/>
  <c r="U23" i="17"/>
  <c r="T39" i="17"/>
  <c r="U40" i="17"/>
  <c r="T55" i="17"/>
  <c r="U55" i="17"/>
  <c r="T50" i="17"/>
  <c r="U51" i="17"/>
  <c r="U87" i="17"/>
  <c r="E87" i="17"/>
  <c r="E115" i="17" s="1"/>
  <c r="U115" i="17" s="1"/>
  <c r="T87" i="17"/>
  <c r="T93" i="17"/>
  <c r="U94" i="17"/>
  <c r="U12" i="18"/>
  <c r="Q35" i="18"/>
  <c r="U35" i="18" s="1"/>
  <c r="U38" i="18"/>
  <c r="U41" i="18"/>
  <c r="U54" i="18"/>
  <c r="U68" i="18"/>
  <c r="T68" i="18"/>
  <c r="T63" i="18"/>
  <c r="U26" i="19"/>
  <c r="T26" i="19"/>
  <c r="U34" i="19"/>
  <c r="U32" i="20"/>
  <c r="T32" i="20"/>
  <c r="Q87" i="14"/>
  <c r="U55" i="15"/>
  <c r="T55" i="15"/>
  <c r="T47" i="16"/>
  <c r="T58" i="16"/>
  <c r="T67" i="16"/>
  <c r="T72" i="16"/>
  <c r="R87" i="16"/>
  <c r="T90" i="16"/>
  <c r="T10" i="17"/>
  <c r="T38" i="17"/>
  <c r="P87" i="17"/>
  <c r="T11" i="18"/>
  <c r="U21" i="18"/>
  <c r="E55" i="18"/>
  <c r="U30" i="19"/>
  <c r="T30" i="19"/>
  <c r="U61" i="19"/>
  <c r="T61" i="19"/>
  <c r="U32" i="21"/>
  <c r="T32" i="21"/>
  <c r="U68" i="17"/>
  <c r="T68" i="17"/>
  <c r="Q115" i="17"/>
  <c r="Q114" i="17"/>
  <c r="U42" i="18"/>
  <c r="T42" i="18"/>
  <c r="T37" i="18"/>
  <c r="P35" i="19"/>
  <c r="T35" i="19" s="1"/>
  <c r="U26" i="20"/>
  <c r="T26" i="20"/>
  <c r="U35" i="20"/>
  <c r="T35" i="20"/>
  <c r="S87" i="14"/>
  <c r="U68" i="15"/>
  <c r="T68" i="15"/>
  <c r="U69" i="16"/>
  <c r="U17" i="16"/>
  <c r="T17" i="16"/>
  <c r="U42" i="16"/>
  <c r="T42" i="16"/>
  <c r="R87" i="17"/>
  <c r="P75" i="18"/>
  <c r="T75" i="18" s="1"/>
  <c r="T46" i="19"/>
  <c r="U46" i="19"/>
  <c r="U87" i="15"/>
  <c r="E87" i="15"/>
  <c r="E115" i="15" s="1"/>
  <c r="U115" i="15" s="1"/>
  <c r="T87" i="15"/>
  <c r="S87" i="17"/>
  <c r="U65" i="18"/>
  <c r="T65" i="18"/>
  <c r="Q75" i="18"/>
  <c r="U87" i="18"/>
  <c r="E87" i="18"/>
  <c r="E115" i="18" s="1"/>
  <c r="U115" i="18" s="1"/>
  <c r="T87" i="18"/>
  <c r="U88" i="18"/>
  <c r="T88" i="18"/>
  <c r="U96" i="18"/>
  <c r="T96" i="18"/>
  <c r="U16" i="19"/>
  <c r="T16" i="19"/>
  <c r="T29" i="19"/>
  <c r="U29" i="19"/>
  <c r="P87" i="15"/>
  <c r="U73" i="16"/>
  <c r="T73" i="16"/>
  <c r="U74" i="16"/>
  <c r="T74" i="16"/>
  <c r="U17" i="17"/>
  <c r="T17" i="17"/>
  <c r="T42" i="17"/>
  <c r="U42" i="17"/>
  <c r="T23" i="18"/>
  <c r="U26" i="18"/>
  <c r="T26" i="18"/>
  <c r="T38" i="18"/>
  <c r="T44" i="18"/>
  <c r="U50" i="18"/>
  <c r="U61" i="18"/>
  <c r="T61" i="18"/>
  <c r="U63" i="18"/>
  <c r="Q69" i="18"/>
  <c r="U69" i="18" s="1"/>
  <c r="P87" i="18"/>
  <c r="U32" i="19"/>
  <c r="T32" i="19"/>
  <c r="T61" i="20"/>
  <c r="U26" i="21"/>
  <c r="T26" i="21"/>
  <c r="T94" i="14"/>
  <c r="U69" i="15"/>
  <c r="U17" i="15"/>
  <c r="T17" i="15"/>
  <c r="T14" i="15"/>
  <c r="T25" i="15"/>
  <c r="T28" i="15"/>
  <c r="U42" i="15"/>
  <c r="T42" i="15"/>
  <c r="T45" i="15"/>
  <c r="T53" i="15"/>
  <c r="T65" i="15"/>
  <c r="U71" i="15"/>
  <c r="Q87" i="15"/>
  <c r="T91" i="15"/>
  <c r="T11" i="16"/>
  <c r="T22" i="16"/>
  <c r="T39" i="16"/>
  <c r="U55" i="16"/>
  <c r="T55" i="16"/>
  <c r="T50" i="16"/>
  <c r="U63" i="16"/>
  <c r="U87" i="16"/>
  <c r="E87" i="16"/>
  <c r="E115" i="16" s="1"/>
  <c r="U115" i="16" s="1"/>
  <c r="T87" i="16"/>
  <c r="T93" i="16"/>
  <c r="T13" i="17"/>
  <c r="T24" i="17"/>
  <c r="T41" i="17"/>
  <c r="T44" i="17"/>
  <c r="U45" i="17"/>
  <c r="T52" i="17"/>
  <c r="T64" i="17"/>
  <c r="U88" i="17"/>
  <c r="T95" i="17"/>
  <c r="T10" i="18"/>
  <c r="P74" i="18"/>
  <c r="P17" i="19"/>
  <c r="U19" i="19"/>
  <c r="T19" i="19"/>
  <c r="U31" i="19"/>
  <c r="U35" i="21"/>
  <c r="T35" i="21"/>
  <c r="U61" i="21"/>
  <c r="T61" i="21"/>
  <c r="U68" i="14"/>
  <c r="T68" i="14"/>
  <c r="U87" i="14"/>
  <c r="E87" i="14"/>
  <c r="E115" i="14" s="1"/>
  <c r="U115" i="14" s="1"/>
  <c r="T87" i="14"/>
  <c r="U45" i="15"/>
  <c r="R87" i="15"/>
  <c r="P87" i="16"/>
  <c r="T63" i="17"/>
  <c r="U74" i="17"/>
  <c r="T74" i="17"/>
  <c r="U73" i="17"/>
  <c r="T73" i="17"/>
  <c r="U75" i="18"/>
  <c r="T69" i="18"/>
  <c r="U17" i="18"/>
  <c r="T17" i="18"/>
  <c r="T22" i="18"/>
  <c r="U37" i="18"/>
  <c r="T49" i="18"/>
  <c r="P61" i="18"/>
  <c r="U74" i="18"/>
  <c r="T74" i="18"/>
  <c r="U73" i="18"/>
  <c r="T73" i="18"/>
  <c r="U71" i="18"/>
  <c r="T71" i="18"/>
  <c r="Q74" i="18"/>
  <c r="R75" i="18"/>
  <c r="T95" i="18"/>
  <c r="U95" i="18"/>
  <c r="U10" i="19"/>
  <c r="T15" i="19"/>
  <c r="U15" i="19"/>
  <c r="Q17" i="19"/>
  <c r="U35" i="19"/>
  <c r="T75" i="19"/>
  <c r="U17" i="19"/>
  <c r="T17" i="19"/>
  <c r="U42" i="19"/>
  <c r="T42" i="19"/>
  <c r="U54" i="19"/>
  <c r="U57" i="19"/>
  <c r="U66" i="19"/>
  <c r="U89" i="19"/>
  <c r="U20" i="20"/>
  <c r="U31" i="20"/>
  <c r="U34" i="20"/>
  <c r="U48" i="20"/>
  <c r="U59" i="20"/>
  <c r="R87" i="20"/>
  <c r="P87" i="21"/>
  <c r="U94" i="21"/>
  <c r="T94" i="21"/>
  <c r="P35" i="22"/>
  <c r="T35" i="22" s="1"/>
  <c r="T39" i="22"/>
  <c r="U39" i="22"/>
  <c r="R42" i="22"/>
  <c r="T50" i="22"/>
  <c r="U50" i="22"/>
  <c r="P75" i="22"/>
  <c r="T75" i="22" s="1"/>
  <c r="U61" i="23"/>
  <c r="T61" i="23"/>
  <c r="U68" i="21"/>
  <c r="T68" i="21"/>
  <c r="Q87" i="21"/>
  <c r="U26" i="22"/>
  <c r="T26" i="22"/>
  <c r="U61" i="22"/>
  <c r="T61" i="22"/>
  <c r="U64" i="22"/>
  <c r="T64" i="22"/>
  <c r="U74" i="19"/>
  <c r="T74" i="19"/>
  <c r="U73" i="19"/>
  <c r="T73" i="19"/>
  <c r="U69" i="20"/>
  <c r="T69" i="20"/>
  <c r="U75" i="20"/>
  <c r="T75" i="20"/>
  <c r="U17" i="20"/>
  <c r="T17" i="20"/>
  <c r="U42" i="20"/>
  <c r="T42" i="20"/>
  <c r="R87" i="21"/>
  <c r="U14" i="22"/>
  <c r="T14" i="22"/>
  <c r="U32" i="23"/>
  <c r="T32" i="23"/>
  <c r="Q87" i="18"/>
  <c r="U55" i="19"/>
  <c r="T55" i="19"/>
  <c r="U87" i="19"/>
  <c r="E87" i="19"/>
  <c r="E115" i="19" s="1"/>
  <c r="U115" i="19" s="1"/>
  <c r="T87" i="19"/>
  <c r="T52" i="20"/>
  <c r="T64" i="20"/>
  <c r="S87" i="21"/>
  <c r="U25" i="22"/>
  <c r="T25" i="22"/>
  <c r="P74" i="22"/>
  <c r="R87" i="18"/>
  <c r="T90" i="18"/>
  <c r="T10" i="19"/>
  <c r="T21" i="19"/>
  <c r="T38" i="19"/>
  <c r="T49" i="19"/>
  <c r="T60" i="19"/>
  <c r="P87" i="19"/>
  <c r="T92" i="19"/>
  <c r="T12" i="20"/>
  <c r="T23" i="20"/>
  <c r="T40" i="20"/>
  <c r="T51" i="20"/>
  <c r="T63" i="20"/>
  <c r="U73" i="20"/>
  <c r="T73" i="20"/>
  <c r="U74" i="20"/>
  <c r="T74" i="20"/>
  <c r="T94" i="20"/>
  <c r="T75" i="21"/>
  <c r="U69" i="21"/>
  <c r="T69" i="21"/>
  <c r="U17" i="21"/>
  <c r="T17" i="21"/>
  <c r="T14" i="21"/>
  <c r="T25" i="21"/>
  <c r="T28" i="21"/>
  <c r="T42" i="21"/>
  <c r="U42" i="21"/>
  <c r="T45" i="21"/>
  <c r="T53" i="21"/>
  <c r="T65" i="21"/>
  <c r="T88" i="21"/>
  <c r="U12" i="22"/>
  <c r="U35" i="22"/>
  <c r="P42" i="22"/>
  <c r="T42" i="22" s="1"/>
  <c r="Q68" i="22"/>
  <c r="U32" i="24"/>
  <c r="T32" i="24"/>
  <c r="S87" i="18"/>
  <c r="T20" i="19"/>
  <c r="T31" i="19"/>
  <c r="T34" i="19"/>
  <c r="T37" i="19"/>
  <c r="T48" i="19"/>
  <c r="T59" i="19"/>
  <c r="U68" i="19"/>
  <c r="T68" i="19"/>
  <c r="Q87" i="19"/>
  <c r="T91" i="19"/>
  <c r="T11" i="20"/>
  <c r="T22" i="20"/>
  <c r="T39" i="20"/>
  <c r="U55" i="20"/>
  <c r="T55" i="20"/>
  <c r="T50" i="20"/>
  <c r="U87" i="20"/>
  <c r="E87" i="20"/>
  <c r="E115" i="20" s="1"/>
  <c r="U115" i="20" s="1"/>
  <c r="T87" i="20"/>
  <c r="T93" i="20"/>
  <c r="T13" i="21"/>
  <c r="T24" i="21"/>
  <c r="T41" i="21"/>
  <c r="T44" i="21"/>
  <c r="T52" i="21"/>
  <c r="T64" i="21"/>
  <c r="T11" i="22"/>
  <c r="U13" i="22"/>
  <c r="T13" i="22"/>
  <c r="U23" i="22"/>
  <c r="Q26" i="22"/>
  <c r="U40" i="22"/>
  <c r="T40" i="22"/>
  <c r="Q42" i="22"/>
  <c r="U51" i="22"/>
  <c r="T51" i="22"/>
  <c r="U72" i="22"/>
  <c r="U55" i="18"/>
  <c r="T55" i="18"/>
  <c r="U9" i="19"/>
  <c r="U37" i="19"/>
  <c r="T47" i="19"/>
  <c r="T58" i="19"/>
  <c r="T67" i="19"/>
  <c r="T72" i="19"/>
  <c r="R87" i="19"/>
  <c r="T90" i="19"/>
  <c r="T10" i="20"/>
  <c r="T21" i="20"/>
  <c r="T38" i="20"/>
  <c r="T49" i="20"/>
  <c r="T60" i="20"/>
  <c r="P87" i="20"/>
  <c r="T92" i="20"/>
  <c r="T12" i="21"/>
  <c r="T23" i="21"/>
  <c r="T40" i="21"/>
  <c r="T51" i="21"/>
  <c r="T63" i="21"/>
  <c r="U74" i="21"/>
  <c r="T74" i="21"/>
  <c r="U73" i="21"/>
  <c r="T73" i="21"/>
  <c r="S17" i="22"/>
  <c r="U24" i="22"/>
  <c r="T24" i="22"/>
  <c r="U32" i="22"/>
  <c r="T32" i="22"/>
  <c r="P73" i="22"/>
  <c r="U35" i="23"/>
  <c r="T35" i="23"/>
  <c r="U35" i="24"/>
  <c r="T35" i="24"/>
  <c r="T71" i="19"/>
  <c r="S87" i="19"/>
  <c r="T9" i="20"/>
  <c r="T37" i="20"/>
  <c r="U68" i="20"/>
  <c r="T68" i="20"/>
  <c r="Q87" i="20"/>
  <c r="T55" i="21"/>
  <c r="U55" i="21"/>
  <c r="U63" i="21"/>
  <c r="U87" i="21"/>
  <c r="E87" i="21"/>
  <c r="E115" i="21" s="1"/>
  <c r="U115" i="21" s="1"/>
  <c r="T87" i="21"/>
  <c r="U61" i="24"/>
  <c r="T61" i="24"/>
  <c r="U74" i="22"/>
  <c r="T74" i="22"/>
  <c r="U73" i="22"/>
  <c r="T73" i="22"/>
  <c r="S87" i="22"/>
  <c r="U90" i="22"/>
  <c r="U10" i="23"/>
  <c r="U21" i="23"/>
  <c r="U38" i="23"/>
  <c r="U49" i="23"/>
  <c r="U60" i="23"/>
  <c r="U68" i="23"/>
  <c r="T68" i="23"/>
  <c r="Q87" i="23"/>
  <c r="U92" i="23"/>
  <c r="U12" i="24"/>
  <c r="U23" i="24"/>
  <c r="U55" i="24"/>
  <c r="T55" i="24"/>
  <c r="E82" i="23"/>
  <c r="E82" i="7"/>
  <c r="T100" i="22"/>
  <c r="U100" i="22"/>
  <c r="U26" i="24"/>
  <c r="T26" i="24"/>
  <c r="E114" i="1"/>
  <c r="U68" i="22"/>
  <c r="T68" i="22"/>
  <c r="S87" i="23"/>
  <c r="U68" i="24"/>
  <c r="T68" i="24"/>
  <c r="T94" i="24"/>
  <c r="R97" i="1"/>
  <c r="T103" i="1"/>
  <c r="T109" i="1"/>
  <c r="T111" i="1"/>
  <c r="U69" i="23"/>
  <c r="U75" i="23"/>
  <c r="T75" i="23"/>
  <c r="U17" i="23"/>
  <c r="T17" i="23"/>
  <c r="U42" i="23"/>
  <c r="T42" i="23"/>
  <c r="U87" i="24"/>
  <c r="E87" i="24"/>
  <c r="E115" i="24" s="1"/>
  <c r="U115" i="24" s="1"/>
  <c r="T87" i="24"/>
  <c r="T93" i="24"/>
  <c r="U101" i="1"/>
  <c r="T98" i="24"/>
  <c r="T100" i="24"/>
  <c r="T106" i="24"/>
  <c r="T108" i="24"/>
  <c r="S97" i="23"/>
  <c r="U75" i="22"/>
  <c r="U17" i="22"/>
  <c r="T17" i="22"/>
  <c r="T28" i="22"/>
  <c r="U42" i="22"/>
  <c r="T45" i="22"/>
  <c r="T53" i="22"/>
  <c r="T57" i="22"/>
  <c r="T66" i="22"/>
  <c r="T72" i="22"/>
  <c r="U87" i="22"/>
  <c r="E87" i="22"/>
  <c r="E115" i="22" s="1"/>
  <c r="T115" i="22" s="1"/>
  <c r="T87" i="22"/>
  <c r="T93" i="22"/>
  <c r="T13" i="23"/>
  <c r="T24" i="23"/>
  <c r="T41" i="23"/>
  <c r="T44" i="23"/>
  <c r="T52" i="23"/>
  <c r="T64" i="23"/>
  <c r="T95" i="23"/>
  <c r="T15" i="24"/>
  <c r="T29" i="24"/>
  <c r="T46" i="24"/>
  <c r="T54" i="24"/>
  <c r="T57" i="24"/>
  <c r="T66" i="24"/>
  <c r="T71" i="24"/>
  <c r="P87" i="24"/>
  <c r="T92" i="24"/>
  <c r="E82" i="15"/>
  <c r="T41" i="22"/>
  <c r="T44" i="22"/>
  <c r="T52" i="22"/>
  <c r="T65" i="22"/>
  <c r="T71" i="22"/>
  <c r="P87" i="22"/>
  <c r="T92" i="22"/>
  <c r="T12" i="23"/>
  <c r="T23" i="23"/>
  <c r="T40" i="23"/>
  <c r="T51" i="23"/>
  <c r="T63" i="23"/>
  <c r="U74" i="23"/>
  <c r="T74" i="23"/>
  <c r="U73" i="23"/>
  <c r="T73" i="23"/>
  <c r="T94" i="23"/>
  <c r="U69" i="24"/>
  <c r="T69" i="24"/>
  <c r="U75" i="24"/>
  <c r="T75" i="24"/>
  <c r="U17" i="24"/>
  <c r="T17" i="24"/>
  <c r="T14" i="24"/>
  <c r="T25" i="24"/>
  <c r="T28" i="24"/>
  <c r="U42" i="24"/>
  <c r="T42" i="24"/>
  <c r="T45" i="24"/>
  <c r="T53" i="24"/>
  <c r="T65" i="24"/>
  <c r="Q87" i="24"/>
  <c r="T91" i="24"/>
  <c r="T100" i="23"/>
  <c r="T102" i="23"/>
  <c r="T108" i="23"/>
  <c r="T110" i="23"/>
  <c r="U71" i="22"/>
  <c r="Q87" i="22"/>
  <c r="T91" i="22"/>
  <c r="T11" i="23"/>
  <c r="T22" i="23"/>
  <c r="T39" i="23"/>
  <c r="U55" i="23"/>
  <c r="T50" i="23"/>
  <c r="U63" i="23"/>
  <c r="U87" i="23"/>
  <c r="E87" i="23"/>
  <c r="E115" i="23" s="1"/>
  <c r="U115" i="23" s="1"/>
  <c r="T87" i="23"/>
  <c r="T93" i="23"/>
  <c r="T13" i="24"/>
  <c r="T24" i="24"/>
  <c r="T41" i="24"/>
  <c r="T44" i="24"/>
  <c r="U45" i="24"/>
  <c r="T52" i="24"/>
  <c r="R87" i="24"/>
  <c r="T90" i="24"/>
  <c r="R97" i="24"/>
  <c r="T111" i="24"/>
  <c r="U55" i="22"/>
  <c r="T55" i="22"/>
  <c r="T63" i="22"/>
  <c r="R87" i="22"/>
  <c r="U26" i="23"/>
  <c r="T26" i="23"/>
  <c r="P87" i="23"/>
  <c r="U73" i="24"/>
  <c r="T73" i="24"/>
  <c r="U74" i="24"/>
  <c r="T74" i="24"/>
  <c r="E82" i="22"/>
  <c r="E82" i="21"/>
  <c r="E82" i="8"/>
  <c r="E82" i="6"/>
  <c r="E82" i="5"/>
  <c r="S97" i="24"/>
  <c r="E114" i="6"/>
  <c r="U114" i="6" s="1"/>
  <c r="E114" i="17"/>
  <c r="T114" i="17" s="1"/>
  <c r="T101" i="7"/>
  <c r="T103" i="7"/>
  <c r="M114" i="7"/>
  <c r="S114" i="7" s="1"/>
  <c r="U98" i="6"/>
  <c r="U104" i="6"/>
  <c r="R97" i="3"/>
  <c r="T103" i="3"/>
  <c r="S97" i="2"/>
  <c r="T102" i="2"/>
  <c r="R97" i="17"/>
  <c r="T112" i="13"/>
  <c r="U103" i="12"/>
  <c r="T112" i="20"/>
  <c r="L114" i="20"/>
  <c r="R114" i="20" s="1"/>
  <c r="R97" i="19"/>
  <c r="T101" i="19"/>
  <c r="U107" i="19"/>
  <c r="T101" i="18"/>
  <c r="T103" i="18"/>
  <c r="U101" i="17"/>
  <c r="T103" i="16"/>
  <c r="T105" i="16"/>
  <c r="T111" i="16"/>
  <c r="T104" i="14"/>
  <c r="U110" i="14"/>
  <c r="R97" i="11"/>
  <c r="T99" i="11"/>
  <c r="T100" i="10"/>
  <c r="T104" i="10"/>
  <c r="T108" i="10"/>
  <c r="U110" i="9"/>
  <c r="L114" i="8"/>
  <c r="R114" i="8" s="1"/>
  <c r="U104" i="5"/>
  <c r="T100" i="4"/>
  <c r="T108" i="4"/>
  <c r="E97" i="3"/>
  <c r="E114" i="3" s="1"/>
  <c r="T102" i="20"/>
  <c r="T104" i="20"/>
  <c r="U110" i="20"/>
  <c r="U99" i="19"/>
  <c r="R97" i="16"/>
  <c r="T102" i="14"/>
  <c r="U98" i="13"/>
  <c r="U106" i="13"/>
  <c r="T100" i="12"/>
  <c r="T108" i="12"/>
  <c r="U102" i="9"/>
  <c r="U112" i="9"/>
  <c r="T112" i="8"/>
  <c r="T106" i="7"/>
  <c r="U112" i="7"/>
  <c r="R97" i="6"/>
  <c r="T109" i="6"/>
  <c r="U111" i="6"/>
  <c r="T98" i="4"/>
  <c r="T102" i="4"/>
  <c r="T106" i="4"/>
  <c r="U110" i="4"/>
  <c r="T105" i="22"/>
  <c r="T107" i="22"/>
  <c r="T112" i="19"/>
  <c r="T106" i="17"/>
  <c r="T108" i="17"/>
  <c r="S97" i="16"/>
  <c r="U100" i="14"/>
  <c r="E97" i="13"/>
  <c r="T97" i="13" s="1"/>
  <c r="T98" i="12"/>
  <c r="T102" i="12"/>
  <c r="T106" i="12"/>
  <c r="T110" i="12"/>
  <c r="U104" i="9"/>
  <c r="T98" i="8"/>
  <c r="T106" i="8"/>
  <c r="T110" i="8"/>
  <c r="U104" i="7"/>
  <c r="T109" i="5"/>
  <c r="T111" i="5"/>
  <c r="E97" i="4"/>
  <c r="T97" i="4" s="1"/>
  <c r="T98" i="3"/>
  <c r="T103" i="2"/>
  <c r="T99" i="22"/>
  <c r="T107" i="21"/>
  <c r="T106" i="19"/>
  <c r="T105" i="15"/>
  <c r="T107" i="15"/>
  <c r="E97" i="12"/>
  <c r="E114" i="12" s="1"/>
  <c r="U104" i="12"/>
  <c r="U100" i="3"/>
  <c r="U108" i="3"/>
  <c r="U112" i="18"/>
  <c r="S97" i="15"/>
  <c r="U103" i="15"/>
  <c r="U111" i="15"/>
  <c r="T105" i="14"/>
  <c r="U109" i="14"/>
  <c r="U111" i="14"/>
  <c r="T101" i="13"/>
  <c r="T109" i="13"/>
  <c r="U98" i="11"/>
  <c r="U108" i="11"/>
  <c r="U103" i="10"/>
  <c r="T107" i="10"/>
  <c r="T107" i="9"/>
  <c r="T110" i="2"/>
  <c r="L114" i="22"/>
  <c r="R114" i="22" s="1"/>
  <c r="S97" i="4"/>
  <c r="U112" i="2"/>
  <c r="T115" i="24"/>
  <c r="T115" i="18"/>
  <c r="T115" i="16"/>
  <c r="T115" i="10"/>
  <c r="T115" i="4"/>
  <c r="T115" i="23"/>
  <c r="T115" i="8"/>
  <c r="T115" i="5"/>
  <c r="T115" i="12"/>
  <c r="T115" i="2"/>
  <c r="U114" i="1"/>
  <c r="T114" i="1"/>
  <c r="U114" i="17"/>
  <c r="U97" i="24"/>
  <c r="T97" i="24"/>
  <c r="U115" i="22"/>
  <c r="T115" i="15"/>
  <c r="E114" i="5"/>
  <c r="U97" i="5"/>
  <c r="T97" i="5"/>
  <c r="M114" i="19"/>
  <c r="S114" i="19" s="1"/>
  <c r="E97" i="18"/>
  <c r="S97" i="1"/>
  <c r="T115" i="1"/>
  <c r="L114" i="21"/>
  <c r="R114" i="21" s="1"/>
  <c r="M114" i="20"/>
  <c r="S114" i="20" s="1"/>
  <c r="E97" i="19"/>
  <c r="R97" i="18"/>
  <c r="S97" i="17"/>
  <c r="T115" i="17"/>
  <c r="T97" i="1"/>
  <c r="T105" i="1"/>
  <c r="T102" i="24"/>
  <c r="T110" i="24"/>
  <c r="T99" i="23"/>
  <c r="T107" i="23"/>
  <c r="T104" i="22"/>
  <c r="T112" i="22"/>
  <c r="T101" i="21"/>
  <c r="T109" i="21"/>
  <c r="E97" i="20"/>
  <c r="T98" i="20"/>
  <c r="T106" i="20"/>
  <c r="T103" i="19"/>
  <c r="T111" i="19"/>
  <c r="T100" i="18"/>
  <c r="T108" i="18"/>
  <c r="T97" i="17"/>
  <c r="T105" i="17"/>
  <c r="T102" i="16"/>
  <c r="U97" i="1"/>
  <c r="T102" i="1"/>
  <c r="T110" i="1"/>
  <c r="T99" i="24"/>
  <c r="T107" i="24"/>
  <c r="T104" i="23"/>
  <c r="T112" i="23"/>
  <c r="T101" i="22"/>
  <c r="T109" i="22"/>
  <c r="M114" i="22"/>
  <c r="S114" i="22" s="1"/>
  <c r="E97" i="21"/>
  <c r="T98" i="21"/>
  <c r="T106" i="21"/>
  <c r="T103" i="20"/>
  <c r="T111" i="20"/>
  <c r="T100" i="19"/>
  <c r="T108" i="19"/>
  <c r="T115" i="19"/>
  <c r="T105" i="18"/>
  <c r="U97" i="17"/>
  <c r="T102" i="17"/>
  <c r="T110" i="17"/>
  <c r="T99" i="16"/>
  <c r="T107" i="16"/>
  <c r="T104" i="15"/>
  <c r="T112" i="15"/>
  <c r="L114" i="15"/>
  <c r="R114" i="15" s="1"/>
  <c r="T101" i="14"/>
  <c r="T106" i="14"/>
  <c r="T99" i="1"/>
  <c r="T107" i="1"/>
  <c r="U99" i="24"/>
  <c r="T104" i="24"/>
  <c r="T112" i="24"/>
  <c r="T101" i="23"/>
  <c r="T109" i="23"/>
  <c r="E97" i="22"/>
  <c r="T98" i="22"/>
  <c r="T106" i="22"/>
  <c r="T103" i="21"/>
  <c r="T111" i="21"/>
  <c r="T100" i="20"/>
  <c r="T108" i="20"/>
  <c r="T115" i="20"/>
  <c r="T105" i="19"/>
  <c r="T102" i="18"/>
  <c r="T110" i="18"/>
  <c r="T99" i="17"/>
  <c r="T107" i="17"/>
  <c r="T104" i="16"/>
  <c r="T112" i="16"/>
  <c r="T101" i="15"/>
  <c r="T109" i="15"/>
  <c r="E97" i="14"/>
  <c r="T98" i="14"/>
  <c r="R97" i="13"/>
  <c r="U97" i="12"/>
  <c r="T104" i="1"/>
  <c r="T112" i="1"/>
  <c r="T101" i="24"/>
  <c r="T109" i="24"/>
  <c r="E97" i="23"/>
  <c r="T98" i="23"/>
  <c r="T106" i="23"/>
  <c r="T103" i="22"/>
  <c r="T111" i="22"/>
  <c r="T100" i="21"/>
  <c r="T108" i="21"/>
  <c r="T115" i="21"/>
  <c r="T105" i="20"/>
  <c r="T102" i="19"/>
  <c r="T110" i="19"/>
  <c r="T99" i="18"/>
  <c r="T107" i="18"/>
  <c r="T104" i="17"/>
  <c r="T112" i="17"/>
  <c r="T101" i="16"/>
  <c r="T109" i="16"/>
  <c r="E97" i="15"/>
  <c r="T98" i="15"/>
  <c r="T106" i="15"/>
  <c r="T103" i="14"/>
  <c r="U102" i="13"/>
  <c r="T102" i="13"/>
  <c r="U110" i="13"/>
  <c r="T110" i="13"/>
  <c r="E97" i="16"/>
  <c r="S97" i="14"/>
  <c r="T112" i="14"/>
  <c r="U100" i="13"/>
  <c r="T100" i="13"/>
  <c r="U108" i="13"/>
  <c r="T108" i="13"/>
  <c r="E114" i="4"/>
  <c r="U97" i="4"/>
  <c r="U115" i="11"/>
  <c r="U115" i="3"/>
  <c r="T115" i="13"/>
  <c r="T105" i="12"/>
  <c r="T102" i="11"/>
  <c r="T110" i="11"/>
  <c r="T99" i="10"/>
  <c r="L114" i="9"/>
  <c r="R114" i="9" s="1"/>
  <c r="M114" i="8"/>
  <c r="S114" i="8" s="1"/>
  <c r="E97" i="7"/>
  <c r="S97" i="5"/>
  <c r="T108" i="5"/>
  <c r="T105" i="4"/>
  <c r="T102" i="3"/>
  <c r="T110" i="3"/>
  <c r="T99" i="2"/>
  <c r="T107" i="2"/>
  <c r="T115" i="14"/>
  <c r="L114" i="10"/>
  <c r="R114" i="10" s="1"/>
  <c r="M114" i="9"/>
  <c r="S114" i="9" s="1"/>
  <c r="E97" i="8"/>
  <c r="R97" i="7"/>
  <c r="S97" i="6"/>
  <c r="T115" i="6"/>
  <c r="T105" i="5"/>
  <c r="U102" i="3"/>
  <c r="L114" i="2"/>
  <c r="R114" i="2" s="1"/>
  <c r="T99" i="12"/>
  <c r="T107" i="12"/>
  <c r="T104" i="11"/>
  <c r="T112" i="11"/>
  <c r="T101" i="10"/>
  <c r="T109" i="10"/>
  <c r="E97" i="9"/>
  <c r="T98" i="9"/>
  <c r="T106" i="9"/>
  <c r="T103" i="8"/>
  <c r="T111" i="8"/>
  <c r="T100" i="7"/>
  <c r="T108" i="7"/>
  <c r="T97" i="6"/>
  <c r="T105" i="6"/>
  <c r="T102" i="5"/>
  <c r="T110" i="5"/>
  <c r="T99" i="4"/>
  <c r="T107" i="4"/>
  <c r="T104" i="3"/>
  <c r="T112" i="3"/>
  <c r="T101" i="2"/>
  <c r="T109" i="2"/>
  <c r="T99" i="13"/>
  <c r="U99" i="12"/>
  <c r="T112" i="12"/>
  <c r="L114" i="12"/>
  <c r="R114" i="12" s="1"/>
  <c r="T101" i="11"/>
  <c r="T109" i="11"/>
  <c r="M114" i="11"/>
  <c r="S114" i="11" s="1"/>
  <c r="E97" i="10"/>
  <c r="T98" i="10"/>
  <c r="T106" i="10"/>
  <c r="T100" i="8"/>
  <c r="T108" i="8"/>
  <c r="T105" i="7"/>
  <c r="U97" i="6"/>
  <c r="T102" i="6"/>
  <c r="T110" i="6"/>
  <c r="T99" i="5"/>
  <c r="U102" i="5"/>
  <c r="T107" i="5"/>
  <c r="U99" i="4"/>
  <c r="T104" i="4"/>
  <c r="T112" i="4"/>
  <c r="T109" i="3"/>
  <c r="M114" i="3"/>
  <c r="S114" i="3" s="1"/>
  <c r="E97" i="2"/>
  <c r="T98" i="2"/>
  <c r="T106" i="2"/>
  <c r="E97" i="11"/>
  <c r="T111" i="10"/>
  <c r="T100" i="9"/>
  <c r="T108" i="9"/>
  <c r="T115" i="9"/>
  <c r="T105" i="8"/>
  <c r="T102" i="7"/>
  <c r="T110" i="7"/>
  <c r="T99" i="6"/>
  <c r="T107" i="6"/>
  <c r="T105" i="9"/>
  <c r="T99" i="7"/>
  <c r="T107" i="7"/>
  <c r="T100" i="2"/>
  <c r="T108" i="2"/>
  <c r="U97" i="13" l="1"/>
  <c r="E114" i="13"/>
  <c r="T114" i="6"/>
  <c r="T97" i="3"/>
  <c r="U97" i="3"/>
  <c r="Q115" i="24"/>
  <c r="Q114" i="24"/>
  <c r="Q115" i="19"/>
  <c r="Q114" i="19"/>
  <c r="Q115" i="10"/>
  <c r="Q114" i="10"/>
  <c r="P115" i="9"/>
  <c r="P114" i="9"/>
  <c r="Q115" i="6"/>
  <c r="Q114" i="6"/>
  <c r="T97" i="12"/>
  <c r="Q115" i="22"/>
  <c r="Q114" i="22"/>
  <c r="Q115" i="20"/>
  <c r="Q114" i="20"/>
  <c r="Q115" i="3"/>
  <c r="Q114" i="3"/>
  <c r="P115" i="22"/>
  <c r="P114" i="22"/>
  <c r="P115" i="24"/>
  <c r="P114" i="24"/>
  <c r="P115" i="17"/>
  <c r="P114" i="17"/>
  <c r="P115" i="11"/>
  <c r="P114" i="11"/>
  <c r="P115" i="10"/>
  <c r="P114" i="10"/>
  <c r="Q115" i="11"/>
  <c r="Q114" i="11"/>
  <c r="P115" i="3"/>
  <c r="P114" i="3"/>
  <c r="P115" i="2"/>
  <c r="P114" i="2"/>
  <c r="Q115" i="7"/>
  <c r="Q114" i="7"/>
  <c r="P115" i="5"/>
  <c r="P114" i="5"/>
  <c r="Q115" i="23"/>
  <c r="Q114" i="23"/>
  <c r="P115" i="19"/>
  <c r="P114" i="19"/>
  <c r="P115" i="15"/>
  <c r="P114" i="15"/>
  <c r="P115" i="14"/>
  <c r="P114" i="14"/>
  <c r="P115" i="23"/>
  <c r="P114" i="23"/>
  <c r="P115" i="20"/>
  <c r="P114" i="20"/>
  <c r="P115" i="21"/>
  <c r="P114" i="21"/>
  <c r="P115" i="18"/>
  <c r="P114" i="18"/>
  <c r="Q115" i="16"/>
  <c r="Q114" i="16"/>
  <c r="Q115" i="12"/>
  <c r="Q114" i="12"/>
  <c r="P115" i="8"/>
  <c r="P114" i="8"/>
  <c r="Q115" i="5"/>
  <c r="Q114" i="5"/>
  <c r="U115" i="7"/>
  <c r="T115" i="7"/>
  <c r="P115" i="6"/>
  <c r="P114" i="6"/>
  <c r="Q115" i="15"/>
  <c r="Q114" i="15"/>
  <c r="Q115" i="14"/>
  <c r="Q114" i="14"/>
  <c r="P115" i="4"/>
  <c r="P114" i="4"/>
  <c r="Q115" i="1"/>
  <c r="Q114" i="1"/>
  <c r="P115" i="1"/>
  <c r="P114" i="1"/>
  <c r="E114" i="24"/>
  <c r="T114" i="24" s="1"/>
  <c r="Q115" i="18"/>
  <c r="Q114" i="18"/>
  <c r="Q115" i="21"/>
  <c r="Q114" i="21"/>
  <c r="P115" i="16"/>
  <c r="P114" i="16"/>
  <c r="Q115" i="9"/>
  <c r="Q114" i="9"/>
  <c r="Q115" i="13"/>
  <c r="Q114" i="13"/>
  <c r="P115" i="13"/>
  <c r="P114" i="13"/>
  <c r="P115" i="12"/>
  <c r="P114" i="12"/>
  <c r="U114" i="3"/>
  <c r="T114" i="3"/>
  <c r="E114" i="15"/>
  <c r="U97" i="15"/>
  <c r="T97" i="15"/>
  <c r="U114" i="12"/>
  <c r="T114" i="12"/>
  <c r="E114" i="23"/>
  <c r="U97" i="23"/>
  <c r="T97" i="23"/>
  <c r="U97" i="7"/>
  <c r="T97" i="7"/>
  <c r="E114" i="7"/>
  <c r="U97" i="18"/>
  <c r="T97" i="18"/>
  <c r="E114" i="18"/>
  <c r="U114" i="13"/>
  <c r="T114" i="13"/>
  <c r="U97" i="19"/>
  <c r="T97" i="19"/>
  <c r="E114" i="19"/>
  <c r="U114" i="24"/>
  <c r="E114" i="22"/>
  <c r="U97" i="22"/>
  <c r="T97" i="22"/>
  <c r="T97" i="10"/>
  <c r="E114" i="10"/>
  <c r="U97" i="10"/>
  <c r="U97" i="9"/>
  <c r="T97" i="9"/>
  <c r="E114" i="9"/>
  <c r="E114" i="16"/>
  <c r="U97" i="16"/>
  <c r="T97" i="16"/>
  <c r="U97" i="20"/>
  <c r="T97" i="20"/>
  <c r="E114" i="20"/>
  <c r="T97" i="2"/>
  <c r="E114" i="2"/>
  <c r="U97" i="2"/>
  <c r="U114" i="4"/>
  <c r="T114" i="4"/>
  <c r="T97" i="21"/>
  <c r="E114" i="21"/>
  <c r="U97" i="21"/>
  <c r="U114" i="5"/>
  <c r="T114" i="5"/>
  <c r="E114" i="14"/>
  <c r="U97" i="14"/>
  <c r="T97" i="14"/>
  <c r="E114" i="11"/>
  <c r="U97" i="11"/>
  <c r="T97" i="11"/>
  <c r="U97" i="8"/>
  <c r="T97" i="8"/>
  <c r="E114" i="8"/>
  <c r="U114" i="2" l="1"/>
  <c r="T114" i="2"/>
  <c r="U114" i="9"/>
  <c r="T114" i="9"/>
  <c r="U114" i="22"/>
  <c r="T114" i="22"/>
  <c r="U114" i="19"/>
  <c r="T114" i="19"/>
  <c r="U114" i="10"/>
  <c r="T114" i="10"/>
  <c r="U114" i="15"/>
  <c r="T114" i="15"/>
  <c r="T114" i="18"/>
  <c r="U114" i="18"/>
  <c r="U114" i="21"/>
  <c r="T114" i="21"/>
  <c r="U114" i="23"/>
  <c r="T114" i="23"/>
  <c r="U114" i="20"/>
  <c r="T114" i="20"/>
  <c r="T114" i="7"/>
  <c r="U114" i="7"/>
  <c r="U114" i="11"/>
  <c r="T114" i="11"/>
  <c r="U114" i="8"/>
  <c r="T114" i="8"/>
  <c r="U114" i="14"/>
  <c r="T114" i="14"/>
  <c r="U114" i="16"/>
  <c r="T114" i="16"/>
</calcChain>
</file>

<file path=xl/sharedStrings.xml><?xml version="1.0" encoding="utf-8"?>
<sst xmlns="http://schemas.openxmlformats.org/spreadsheetml/2006/main" count="8781" uniqueCount="151">
  <si>
    <t/>
  </si>
  <si>
    <t/>
  </si>
  <si>
    <t>4th Quarter Ended 30 June 2026</t>
  </si>
  <si>
    <t>CONDITIONAL GRANTS TRANSFERRED FROM NATIONAL DEPARTMENTS AND ACTUAL PAYMENTS MADE BY MUNICIPALITIES: PRELIMINARY RESULTS</t>
  </si>
  <si>
    <t>AGGREGRATED INFORMATION FOR FREE STATE</t>
  </si>
  <si>
    <t>Year to date</t>
  </si>
  <si>
    <t>First Quarter</t>
  </si>
  <si>
    <t>Second Quarter</t>
  </si>
  <si>
    <t>Third Quarter</t>
  </si>
  <si>
    <t>Fourth Quarter</t>
  </si>
  <si>
    <t>YTD Expenditure</t>
  </si>
  <si>
    <t>% Changes from 3rd to 4th Q</t>
  </si>
  <si>
    <t>% Changes for the 4th Q</t>
  </si>
  <si>
    <t>Approved Roll Over</t>
  </si>
  <si>
    <t>R thousands</t>
  </si>
  <si>
    <t>Division of revenue Act No. 24 of 2024</t>
  </si>
  <si>
    <t>Adjustment (Mid year)</t>
  </si>
  <si>
    <t>Other Adjustments</t>
  </si>
  <si>
    <t>Total Available 2025/26</t>
  </si>
  <si>
    <t>Approved payment schedule</t>
  </si>
  <si>
    <t>Transferred to municipalities for direct grants</t>
  </si>
  <si>
    <t>Actual expenditure National Department by 30 September 2025</t>
  </si>
  <si>
    <t>Actual expenditure by municipalities by 30 September 2025</t>
  </si>
  <si>
    <t>Actual expenditure National Department by 31 December 2025</t>
  </si>
  <si>
    <t>Actual expenditure by municipalities by 31 December 2025</t>
  </si>
  <si>
    <t>Actual expenditure National Department by 31 March 2026</t>
  </si>
  <si>
    <t>Actual expenditure by municipalities by 31 March 2026</t>
  </si>
  <si>
    <t>Actual expenditure National Department by 30 June 2026</t>
  </si>
  <si>
    <t>Actual expenditure by municipalities by 30 June 2026</t>
  </si>
  <si>
    <t>Actual expenditure National Department</t>
  </si>
  <si>
    <t>Actual expenditure by municipalities</t>
  </si>
  <si>
    <t>Exp as % of Allocation National Department</t>
  </si>
  <si>
    <t>Exp as % of Allocation by municipalities</t>
  </si>
  <si>
    <t>YTD expenditure by municipalities</t>
  </si>
  <si>
    <t>National Treasury (Vote 8)</t>
  </si>
  <si>
    <t>Programme and Project Preperation Support Grant</t>
  </si>
  <si>
    <t/>
  </si>
  <si>
    <t>Local Government Financial Management Grant</t>
  </si>
  <si>
    <t>Infrastructure Skills Development Grant</t>
  </si>
  <si>
    <t>Integrated City Development Grant</t>
  </si>
  <si>
    <t>Urban Development Financing Grant (Schedule 4B)</t>
  </si>
  <si>
    <t>Neighbourhood Development Partnership (Schedule 5B)</t>
  </si>
  <si>
    <t>Neighbourhood Development Partnership (Schedule 6B)</t>
  </si>
  <si>
    <t>Smart Meter Grant (Schedule 6B)</t>
  </si>
  <si>
    <t>Sub-Total Vote</t>
  </si>
  <si>
    <t>Cooperative Governance (Vote 3)</t>
  </si>
  <si>
    <t>Integrated Urban Development Grant</t>
  </si>
  <si>
    <t>Municipal Systems Improvement Grant (Schedule 5B)</t>
  </si>
  <si>
    <t>Municipal Systems Improvement Grant (Schedule 6B)</t>
  </si>
  <si>
    <t>Municipal Disaster Grant</t>
  </si>
  <si>
    <t>Municipal Disaster Recovery Grant</t>
  </si>
  <si>
    <t>Municipal Demarcation Transition Grant (Schedule 5B)</t>
  </si>
  <si>
    <t>Municipal Demarcation Transition Grant (Schedule 6B)</t>
  </si>
  <si>
    <t>Transport (Vote 40)</t>
  </si>
  <si>
    <t>Public Transport Infrastructure and Systems Grant</t>
  </si>
  <si>
    <t>Public Transport Network Operations Grant</t>
  </si>
  <si>
    <t>Public Transport Network Grant</t>
  </si>
  <si>
    <t>Rural Road Assets Management Systems Grant</t>
  </si>
  <si>
    <t>Public Works and Infrastructure (Vote 13)</t>
  </si>
  <si>
    <t>Expanded Public Works Programme Integrated Grant (Municipality)</t>
  </si>
  <si>
    <t>Mineral Resources and Energy (Vote 34)</t>
  </si>
  <si>
    <t>Integrated National Electrification Programme (Municipal) Grant</t>
  </si>
  <si>
    <t>Integrated National Electrification Programme (Allocation in-kind) Grant</t>
  </si>
  <si>
    <t>Backlogs in the Electrification of Clinics and Schools (Allocation in-kind)</t>
  </si>
  <si>
    <t>Energy Efficiency and Demand Side Management (Municipal) Grant</t>
  </si>
  <si>
    <t>Energy Efficiency and Demand Side Management (Eskom) Grant</t>
  </si>
  <si>
    <t>Water and Sanitation (Vote 41)</t>
  </si>
  <si>
    <t>Backlogs in Water and Sanitation at Clinics and Schools Grant</t>
  </si>
  <si>
    <t>Regional Bulk Infrastructure Grant (Schedule 5B)</t>
  </si>
  <si>
    <t>Regional Bulk Infrastructure Grant (Schedule 6B)</t>
  </si>
  <si>
    <t>Water Services Operating and Transfer Subsidy Grant (Schedule 5B)</t>
  </si>
  <si>
    <t>Water Services Operating and Transfer Subsidy Grant (Schedule 6B)</t>
  </si>
  <si>
    <t>Municipal Drought Relief Grant</t>
  </si>
  <si>
    <t>Municipal Water Infrastructure Grant (Schedule 5B)</t>
  </si>
  <si>
    <t>Municipal Water Infrastructure Grant (Schedule 6B)</t>
  </si>
  <si>
    <t>Bucket Eradication Programme Grant</t>
  </si>
  <si>
    <t>Water Services Infrastructure Grant (Schedule 5B)</t>
  </si>
  <si>
    <t>Water Services Infrastructure Grant (Schedule 6B)</t>
  </si>
  <si>
    <t>Sport and Recreation South Africa (Vote 19)</t>
  </si>
  <si>
    <t>2013 Africa Cup of Nations Host City Operating Grant</t>
  </si>
  <si>
    <t>2014 African Nations Championship Host City Operating Grant</t>
  </si>
  <si>
    <t>2010 World Cup Host City Operating Grant</t>
  </si>
  <si>
    <t>2010 FIFA World Cup Stadiums Development Grant</t>
  </si>
  <si>
    <t>Human Settlements (Vote 33)</t>
  </si>
  <si>
    <t>Rural Households Infrastructure Grant (Schedule 5B)</t>
  </si>
  <si>
    <t>Rural Households Infrastructure Grant (Schedule 6B)</t>
  </si>
  <si>
    <t>Municipal Human Settlements Capacity Grant</t>
  </si>
  <si>
    <t>Municipal Emergency Housing Grant</t>
  </si>
  <si>
    <t>Informal Settlements Upgrading Partnership Grant (Schedule 5B)</t>
  </si>
  <si>
    <t>Sub-Total</t>
  </si>
  <si>
    <t>Municipal Infrastructure Grant</t>
  </si>
  <si>
    <t>Municipal Infrastructure Grant (Schedule 6B)</t>
  </si>
  <si>
    <t>Total</t>
  </si>
  <si>
    <t xml:space="preserve"> </t>
  </si>
  <si>
    <t>Transfers by Provincial Departments to Municipalities( Agency services)</t>
  </si>
  <si>
    <t>Main Budget</t>
  </si>
  <si>
    <t>Adjustment Budget</t>
  </si>
  <si>
    <t>Transferred from Provincial Departments to Municipalities</t>
  </si>
  <si>
    <t>Actual expenditure Provincial Department by 30 September 2025</t>
  </si>
  <si>
    <t>Actual expenditure Provincial Department by 31 December 2025</t>
  </si>
  <si>
    <t>Actual expenditure Provincial Department by 31 March 2026</t>
  </si>
  <si>
    <t>Actual expenditure Provincial Department by 30 June 2026</t>
  </si>
  <si>
    <t>Actual expenditure Provincial Department</t>
  </si>
  <si>
    <t>Exp as % of Allocation Provincial Department</t>
  </si>
  <si>
    <t>Summary by Provincial Departments</t>
  </si>
  <si>
    <t>Education</t>
  </si>
  <si>
    <t>Health</t>
  </si>
  <si>
    <t>Social Development</t>
  </si>
  <si>
    <t>Public Works, Roads and Transport</t>
  </si>
  <si>
    <t>Agriculture</t>
  </si>
  <si>
    <t>Sport, Arts and Culture</t>
  </si>
  <si>
    <t>Housing and Local Government</t>
  </si>
  <si>
    <t>Office of the Premier</t>
  </si>
  <si>
    <t>Other Departments</t>
  </si>
  <si>
    <t>FREE STATE: MANGAUNG (MAN)</t>
  </si>
  <si>
    <t>FREE STATE: LETSEMENG (FS161)</t>
  </si>
  <si>
    <t>FREE STATE: KOPANONG (FS162)</t>
  </si>
  <si>
    <t>FREE STATE: MOHOKARE (FS163)</t>
  </si>
  <si>
    <t>FREE STATE: XHARIEP (DC16)</t>
  </si>
  <si>
    <t>FREE STATE: MASILONYANA (FS181)</t>
  </si>
  <si>
    <t>FREE STATE: TOKOLOGO (FS182)</t>
  </si>
  <si>
    <t>FREE STATE: TSWELOPELE (FS183)</t>
  </si>
  <si>
    <t>FREE STATE: MATJHABENG (FS184)</t>
  </si>
  <si>
    <t>FREE STATE: NALA (FS185)</t>
  </si>
  <si>
    <t>FREE STATE: LEJWELEPUTSWA (DC18)</t>
  </si>
  <si>
    <t>FREE STATE: SETSOTO (FS191)</t>
  </si>
  <si>
    <t>FREE STATE: DIHLABENG (FS192)</t>
  </si>
  <si>
    <t>FREE STATE: NKETOANA (FS193)</t>
  </si>
  <si>
    <t>FREE STATE: MALUTI-A-PHOFUNG (FS194)</t>
  </si>
  <si>
    <t>FREE STATE: PHUMELELA (FS195)</t>
  </si>
  <si>
    <t>FREE STATE: MANTSOPA (FS196)</t>
  </si>
  <si>
    <t>FREE STATE: THABO MOFUTSANYANA (DC19)</t>
  </si>
  <si>
    <t>FREE STATE: MOQHAKA (FS201)</t>
  </si>
  <si>
    <t>FREE STATE: NGWATHE (FS203)</t>
  </si>
  <si>
    <t>FREE STATE: METSIMAHOLO (FS204)</t>
  </si>
  <si>
    <t>FREE STATE: MAFUBE (FS205)</t>
  </si>
  <si>
    <t>FREE STATE: FEZILE DABI (DC20)</t>
  </si>
  <si>
    <t>Summary by Category of Municipality</t>
  </si>
  <si>
    <t>Category classification</t>
  </si>
  <si>
    <t>Category A</t>
  </si>
  <si>
    <t>Category B</t>
  </si>
  <si>
    <t>Category C</t>
  </si>
  <si>
    <t>Unallocated</t>
  </si>
  <si>
    <t>District Municipality : Names of Conditional Grants received from the District municipality</t>
  </si>
  <si>
    <r>
      <t>Total of Provincial transfers to Municipalities (Part B)</t>
    </r>
    <r>
      <rPr>
        <b/>
        <vertAlign val="superscript"/>
        <sz val="8"/>
        <rFont val="Arial"/>
        <family val="2"/>
      </rPr>
      <t>5</t>
    </r>
  </si>
  <si>
    <t>Unallocated funds e.g DBSA, ESKOM, and Neighbourhood Development Grant.</t>
  </si>
  <si>
    <t>Spending of these grants is done at National department level and therefore no reporting is required from municipalities.</t>
  </si>
  <si>
    <t>Sources: DoRA Monthly reports by the national transferring officer and Municipal sign-offs and electronic verification.</t>
  </si>
  <si>
    <t>All the figures are unaudited.</t>
  </si>
  <si>
    <t>In future provincial Treasuries will be required to provide the National Treasury with a payment schedule</t>
  </si>
  <si>
    <t xml:space="preserve"> in the same format as the provincial payment schedule that correspond with the amount in Budget Statement 1 and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</si>
</sst>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7" formatCode="_(* #,##0_);_(* \(#,##0\);_(* &quot;- &quot;?_);_(@_)"/>
    <numFmt numFmtId="168" formatCode="#\ ###\ ###,"/>
    <numFmt numFmtId="169" formatCode="_(* #,##0_);_(* \(#,##0\);_(* &quot;-&quot;?_);_(@_)"/>
    <numFmt numFmtId="170" formatCode="_(* #,##0_);_(* \(#,##0\);_(* &quot;&quot;\-\ &quot;&quot;?_);_(@_)"/>
    <numFmt numFmtId="171" formatCode="0.0\%;\(0.0\%\);_(* &quot;-&quot;_)"/>
    <numFmt numFmtId="172" formatCode="_(* #,##0,_);_(* \(#,##0,\);_(* &quot;- &quot;?_);_(@_)"/>
  </numFmts>
  <fonts count="12" x14ac:knownFonts="1">
    <font>
      <sz val="10"/>
      <color rgb="FF000000"/>
      <name val="ARIAL"/>
    </font>
    <font>
      <sz val="10"/>
      <color rgb="FF000000"/>
      <name val="ARIAL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sz val="10"/>
      <name val="Arial Narrow"/>
      <family val="2"/>
    </font>
    <font>
      <sz val="8"/>
      <color indexed="8"/>
      <name val="Arial"/>
      <family val="2"/>
    </font>
    <font>
      <b/>
      <sz val="14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0">
    <xf numFmtId="0" fontId="0" fillId="0" borderId="0" xfId="0"/>
    <xf numFmtId="167" fontId="2" fillId="0" borderId="1" xfId="0" applyNumberFormat="1" applyFont="1" applyBorder="1" applyAlignment="1">
      <alignment horizontal="left" vertical="top" wrapText="1"/>
    </xf>
    <xf numFmtId="168" fontId="2" fillId="0" borderId="1" xfId="0" applyNumberFormat="1" applyFont="1" applyBorder="1" applyAlignment="1">
      <alignment horizontal="center" vertical="top" wrapText="1"/>
    </xf>
    <xf numFmtId="168" fontId="2" fillId="0" borderId="2" xfId="0" applyNumberFormat="1" applyFont="1" applyBorder="1" applyAlignment="1">
      <alignment horizontal="center" vertical="top" wrapText="1"/>
    </xf>
    <xf numFmtId="168" fontId="2" fillId="0" borderId="3" xfId="0" applyNumberFormat="1" applyFont="1" applyBorder="1" applyAlignment="1">
      <alignment horizontal="center" vertical="top" wrapText="1"/>
    </xf>
    <xf numFmtId="168" fontId="2" fillId="0" borderId="0" xfId="0" applyNumberFormat="1" applyFont="1" applyAlignment="1">
      <alignment horizontal="center" vertical="top" wrapText="1"/>
    </xf>
    <xf numFmtId="169" fontId="3" fillId="0" borderId="4" xfId="0" applyNumberFormat="1" applyFont="1" applyBorder="1"/>
    <xf numFmtId="168" fontId="2" fillId="0" borderId="4" xfId="0" applyNumberFormat="1" applyFont="1" applyBorder="1" applyAlignment="1">
      <alignment horizontal="center" vertical="top" wrapText="1"/>
    </xf>
    <xf numFmtId="0" fontId="2" fillId="0" borderId="5" xfId="0" applyFont="1" applyBorder="1" applyAlignment="1">
      <alignment horizontal="left"/>
    </xf>
    <xf numFmtId="168" fontId="2" fillId="0" borderId="5" xfId="0" applyNumberFormat="1" applyFont="1" applyBorder="1" applyAlignment="1">
      <alignment horizontal="right"/>
    </xf>
    <xf numFmtId="168" fontId="2" fillId="0" borderId="6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0" xfId="0" applyNumberFormat="1" applyFont="1" applyAlignment="1">
      <alignment horizontal="right"/>
    </xf>
    <xf numFmtId="0" fontId="2" fillId="0" borderId="7" xfId="0" applyFont="1" applyBorder="1" applyAlignment="1">
      <alignment horizontal="left"/>
    </xf>
    <xf numFmtId="168" fontId="2" fillId="0" borderId="7" xfId="0" applyNumberFormat="1" applyFont="1" applyBorder="1" applyAlignment="1">
      <alignment horizontal="right"/>
    </xf>
    <xf numFmtId="168" fontId="2" fillId="0" borderId="8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 indent="1"/>
    </xf>
    <xf numFmtId="168" fontId="2" fillId="0" borderId="4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Continuous" vertical="justify"/>
    </xf>
    <xf numFmtId="10" fontId="2" fillId="0" borderId="2" xfId="1" applyNumberFormat="1" applyFont="1" applyFill="1" applyBorder="1" applyAlignment="1" applyProtection="1">
      <alignment horizontal="right"/>
    </xf>
    <xf numFmtId="10" fontId="2" fillId="0" borderId="1" xfId="1" applyNumberFormat="1" applyFont="1" applyFill="1" applyBorder="1" applyAlignment="1" applyProtection="1">
      <alignment horizontal="right"/>
    </xf>
    <xf numFmtId="0" fontId="2" fillId="2" borderId="4" xfId="0" applyFont="1" applyFill="1" applyBorder="1" applyAlignment="1" applyProtection="1">
      <alignment horizontal="left" indent="1"/>
      <protection locked="0"/>
    </xf>
    <xf numFmtId="10" fontId="2" fillId="0" borderId="3" xfId="1" applyNumberFormat="1" applyFont="1" applyFill="1" applyBorder="1" applyAlignment="1" applyProtection="1">
      <alignment horizontal="right"/>
    </xf>
    <xf numFmtId="10" fontId="2" fillId="0" borderId="4" xfId="1" applyNumberFormat="1" applyFont="1" applyFill="1" applyBorder="1" applyAlignment="1" applyProtection="1">
      <alignment horizontal="right"/>
    </xf>
    <xf numFmtId="168" fontId="3" fillId="0" borderId="3" xfId="0" applyNumberFormat="1" applyFont="1" applyBorder="1" applyAlignment="1" applyProtection="1">
      <alignment horizontal="right"/>
      <protection locked="0"/>
    </xf>
    <xf numFmtId="168" fontId="3" fillId="0" borderId="0" xfId="0" applyNumberFormat="1" applyFont="1" applyAlignment="1" applyProtection="1">
      <alignment horizontal="right"/>
      <protection locked="0"/>
    </xf>
    <xf numFmtId="0" fontId="2" fillId="0" borderId="1" xfId="0" applyFont="1" applyBorder="1"/>
    <xf numFmtId="168" fontId="2" fillId="0" borderId="3" xfId="0" applyNumberFormat="1" applyFont="1" applyBorder="1"/>
    <xf numFmtId="168" fontId="2" fillId="0" borderId="0" xfId="0" applyNumberFormat="1" applyFont="1"/>
    <xf numFmtId="10" fontId="2" fillId="0" borderId="9" xfId="1" applyNumberFormat="1" applyFont="1" applyFill="1" applyBorder="1" applyAlignment="1" applyProtection="1">
      <alignment horizontal="right"/>
    </xf>
    <xf numFmtId="10" fontId="2" fillId="0" borderId="10" xfId="1" applyNumberFormat="1" applyFont="1" applyFill="1" applyBorder="1" applyAlignment="1" applyProtection="1">
      <alignment horizontal="right"/>
    </xf>
    <xf numFmtId="0" fontId="2" fillId="0" borderId="10" xfId="0" applyFont="1" applyBorder="1"/>
    <xf numFmtId="0" fontId="2" fillId="0" borderId="11" xfId="0" applyFont="1" applyBorder="1"/>
    <xf numFmtId="168" fontId="2" fillId="0" borderId="11" xfId="0" applyNumberFormat="1" applyFont="1" applyBorder="1"/>
    <xf numFmtId="10" fontId="2" fillId="0" borderId="11" xfId="1" applyNumberFormat="1" applyFont="1" applyFill="1" applyBorder="1" applyAlignment="1" applyProtection="1">
      <alignment horizontal="right"/>
    </xf>
    <xf numFmtId="0" fontId="3" fillId="0" borderId="0" xfId="0" applyFont="1"/>
    <xf numFmtId="167" fontId="5" fillId="0" borderId="0" xfId="0" applyNumberFormat="1" applyFont="1"/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12" xfId="0" applyFont="1" applyBorder="1" applyAlignment="1">
      <alignment wrapText="1"/>
    </xf>
    <xf numFmtId="0" fontId="9" fillId="0" borderId="13" xfId="0" applyFont="1" applyBorder="1" applyAlignment="1">
      <alignment wrapText="1"/>
    </xf>
    <xf numFmtId="0" fontId="9" fillId="0" borderId="14" xfId="0" applyFont="1" applyBorder="1" applyAlignment="1">
      <alignment horizontal="center" vertical="top" wrapText="1"/>
    </xf>
    <xf numFmtId="0" fontId="9" fillId="0" borderId="15" xfId="0" applyFont="1" applyBorder="1" applyAlignment="1">
      <alignment horizontal="center" vertical="top" wrapText="1"/>
    </xf>
    <xf numFmtId="0" fontId="10" fillId="0" borderId="9" xfId="0" applyFont="1" applyBorder="1" applyAlignment="1">
      <alignment wrapText="1"/>
    </xf>
    <xf numFmtId="0" fontId="10" fillId="0" borderId="10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top" wrapText="1"/>
    </xf>
    <xf numFmtId="0" fontId="10" fillId="0" borderId="17" xfId="0" applyFont="1" applyBorder="1" applyAlignment="1">
      <alignment horizontal="center" vertical="top" wrapText="1"/>
    </xf>
    <xf numFmtId="0" fontId="10" fillId="0" borderId="3" xfId="0" applyFont="1" applyBorder="1" applyAlignment="1">
      <alignment wrapText="1"/>
    </xf>
    <xf numFmtId="170" fontId="10" fillId="0" borderId="4" xfId="0" applyNumberFormat="1" applyFont="1" applyBorder="1" applyAlignment="1">
      <alignment wrapText="1"/>
    </xf>
    <xf numFmtId="170" fontId="10" fillId="0" borderId="18" xfId="0" applyNumberFormat="1" applyFont="1" applyBorder="1" applyAlignment="1">
      <alignment wrapText="1"/>
    </xf>
    <xf numFmtId="170" fontId="10" fillId="0" borderId="19" xfId="0" applyNumberFormat="1" applyFont="1" applyBorder="1" applyAlignment="1">
      <alignment wrapText="1"/>
    </xf>
    <xf numFmtId="171" fontId="10" fillId="0" borderId="18" xfId="0" applyNumberFormat="1" applyFont="1" applyBorder="1" applyAlignment="1">
      <alignment wrapText="1"/>
    </xf>
    <xf numFmtId="171" fontId="10" fillId="0" borderId="19" xfId="0" applyNumberFormat="1" applyFont="1" applyBorder="1" applyAlignment="1">
      <alignment wrapText="1"/>
    </xf>
    <xf numFmtId="171" fontId="10" fillId="0" borderId="19" xfId="0" applyNumberFormat="1" applyFont="1" applyBorder="1" applyAlignment="1">
      <alignment shrinkToFit="1"/>
    </xf>
    <xf numFmtId="0" fontId="11" fillId="0" borderId="3" xfId="0" applyFont="1" applyBorder="1" applyAlignment="1">
      <alignment wrapText="1"/>
    </xf>
    <xf numFmtId="171" fontId="11" fillId="0" borderId="18" xfId="0" applyNumberFormat="1" applyFont="1" applyBorder="1" applyAlignment="1">
      <alignment wrapText="1"/>
    </xf>
    <xf numFmtId="171" fontId="11" fillId="0" borderId="19" xfId="0" applyNumberFormat="1" applyFont="1" applyBorder="1" applyAlignment="1">
      <alignment wrapText="1"/>
    </xf>
    <xf numFmtId="171" fontId="11" fillId="0" borderId="19" xfId="0" applyNumberFormat="1" applyFont="1" applyBorder="1" applyAlignment="1">
      <alignment shrinkToFit="1"/>
    </xf>
    <xf numFmtId="0" fontId="10" fillId="0" borderId="8" xfId="0" applyFont="1" applyBorder="1"/>
    <xf numFmtId="171" fontId="10" fillId="0" borderId="20" xfId="0" applyNumberFormat="1" applyFont="1" applyBorder="1"/>
    <xf numFmtId="171" fontId="10" fillId="0" borderId="21" xfId="0" applyNumberFormat="1" applyFont="1" applyBorder="1"/>
    <xf numFmtId="171" fontId="10" fillId="0" borderId="21" xfId="0" applyNumberFormat="1" applyFont="1" applyBorder="1" applyAlignment="1">
      <alignment shrinkToFit="1"/>
    </xf>
    <xf numFmtId="0" fontId="0" fillId="0" borderId="3" xfId="0" applyBorder="1"/>
    <xf numFmtId="0" fontId="10" fillId="0" borderId="22" xfId="0" applyFont="1" applyBorder="1"/>
    <xf numFmtId="171" fontId="10" fillId="0" borderId="16" xfId="0" applyNumberFormat="1" applyFont="1" applyBorder="1"/>
    <xf numFmtId="171" fontId="10" fillId="0" borderId="17" xfId="0" applyNumberFormat="1" applyFont="1" applyBorder="1"/>
    <xf numFmtId="171" fontId="10" fillId="0" borderId="17" xfId="0" applyNumberFormat="1" applyFont="1" applyBorder="1" applyAlignment="1">
      <alignment shrinkToFit="1"/>
    </xf>
    <xf numFmtId="0" fontId="10" fillId="0" borderId="9" xfId="0" applyFont="1" applyBorder="1"/>
    <xf numFmtId="171" fontId="10" fillId="0" borderId="24" xfId="0" applyNumberFormat="1" applyFont="1" applyBorder="1"/>
    <xf numFmtId="171" fontId="10" fillId="0" borderId="25" xfId="0" applyNumberFormat="1" applyFont="1" applyBorder="1"/>
    <xf numFmtId="170" fontId="0" fillId="0" borderId="3" xfId="0" applyNumberFormat="1" applyBorder="1"/>
    <xf numFmtId="170" fontId="0" fillId="0" borderId="0" xfId="0" applyNumberFormat="1"/>
    <xf numFmtId="171" fontId="10" fillId="0" borderId="25" xfId="0" applyNumberFormat="1" applyFont="1" applyBorder="1" applyAlignment="1">
      <alignment shrinkToFit="1"/>
    </xf>
    <xf numFmtId="0" fontId="2" fillId="3" borderId="26" xfId="0" applyFont="1" applyFill="1" applyBorder="1" applyAlignment="1">
      <alignment horizontal="left" indent="1"/>
    </xf>
    <xf numFmtId="168" fontId="2" fillId="3" borderId="27" xfId="0" applyNumberFormat="1" applyFont="1" applyFill="1" applyBorder="1" applyAlignment="1">
      <alignment horizontal="right"/>
    </xf>
    <xf numFmtId="168" fontId="2" fillId="3" borderId="28" xfId="0" applyNumberFormat="1" applyFont="1" applyFill="1" applyBorder="1" applyAlignment="1">
      <alignment horizontal="right"/>
    </xf>
    <xf numFmtId="168" fontId="2" fillId="3" borderId="29" xfId="0" applyNumberFormat="1" applyFont="1" applyFill="1" applyBorder="1" applyAlignment="1">
      <alignment horizontal="right"/>
    </xf>
    <xf numFmtId="168" fontId="2" fillId="3" borderId="30" xfId="0" applyNumberFormat="1" applyFont="1" applyFill="1" applyBorder="1" applyAlignment="1">
      <alignment horizontal="right"/>
    </xf>
    <xf numFmtId="168" fontId="2" fillId="3" borderId="31" xfId="0" applyNumberFormat="1" applyFont="1" applyFill="1" applyBorder="1" applyAlignment="1">
      <alignment horizontal="right"/>
    </xf>
    <xf numFmtId="168" fontId="3" fillId="0" borderId="3" xfId="0" applyNumberFormat="1" applyFont="1" applyBorder="1" applyAlignment="1">
      <alignment horizontal="right"/>
    </xf>
    <xf numFmtId="168" fontId="3" fillId="0" borderId="12" xfId="0" applyNumberFormat="1" applyFont="1" applyBorder="1" applyAlignment="1">
      <alignment horizontal="right"/>
    </xf>
    <xf numFmtId="168" fontId="3" fillId="0" borderId="32" xfId="0" applyNumberFormat="1" applyFont="1" applyBorder="1" applyAlignment="1">
      <alignment horizontal="center" vertical="center"/>
    </xf>
    <xf numFmtId="168" fontId="2" fillId="0" borderId="9" xfId="0" applyNumberFormat="1" applyFont="1" applyBorder="1" applyAlignment="1">
      <alignment horizontal="center" vertical="center"/>
    </xf>
    <xf numFmtId="168" fontId="2" fillId="0" borderId="33" xfId="0" applyNumberFormat="1" applyFont="1" applyBorder="1" applyAlignment="1">
      <alignment horizontal="center" vertical="center"/>
    </xf>
    <xf numFmtId="168" fontId="2" fillId="0" borderId="34" xfId="0" applyNumberFormat="1" applyFont="1" applyBorder="1" applyAlignment="1">
      <alignment horizontal="center" vertical="center"/>
    </xf>
    <xf numFmtId="168" fontId="2" fillId="0" borderId="10" xfId="0" applyNumberFormat="1" applyFont="1" applyBorder="1" applyAlignment="1">
      <alignment horizontal="center" vertical="center"/>
    </xf>
    <xf numFmtId="168" fontId="2" fillId="0" borderId="9" xfId="0" applyNumberFormat="1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68" fontId="2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7" fontId="2" fillId="0" borderId="35" xfId="0" applyNumberFormat="1" applyFont="1" applyBorder="1" applyAlignment="1">
      <alignment horizontal="left" vertical="top" wrapText="1"/>
    </xf>
    <xf numFmtId="168" fontId="2" fillId="0" borderId="35" xfId="0" applyNumberFormat="1" applyFont="1" applyBorder="1" applyAlignment="1">
      <alignment horizontal="center" vertical="top" wrapText="1"/>
    </xf>
    <xf numFmtId="167" fontId="2" fillId="0" borderId="35" xfId="0" applyNumberFormat="1" applyFont="1" applyBorder="1" applyAlignment="1">
      <alignment horizontal="center" vertical="top" wrapText="1"/>
    </xf>
    <xf numFmtId="49" fontId="2" fillId="0" borderId="35" xfId="0" applyNumberFormat="1" applyFont="1" applyBorder="1" applyAlignment="1">
      <alignment horizontal="center" vertical="top" wrapText="1"/>
    </xf>
    <xf numFmtId="49" fontId="2" fillId="0" borderId="36" xfId="0" applyNumberFormat="1" applyFont="1" applyBorder="1" applyAlignment="1">
      <alignment horizontal="center" vertical="top" wrapText="1"/>
    </xf>
    <xf numFmtId="167" fontId="2" fillId="0" borderId="4" xfId="0" applyNumberFormat="1" applyFont="1" applyBorder="1" applyAlignment="1">
      <alignment horizontal="center" vertical="top" wrapText="1"/>
    </xf>
    <xf numFmtId="167" fontId="2" fillId="0" borderId="3" xfId="0" applyNumberFormat="1" applyFont="1" applyBorder="1" applyAlignment="1">
      <alignment horizontal="center" vertical="top" wrapText="1"/>
    </xf>
    <xf numFmtId="49" fontId="2" fillId="0" borderId="0" xfId="0" applyNumberFormat="1" applyFont="1" applyAlignment="1">
      <alignment horizontal="center" vertical="top" wrapText="1"/>
    </xf>
    <xf numFmtId="0" fontId="2" fillId="0" borderId="37" xfId="0" applyFont="1" applyBorder="1" applyAlignment="1">
      <alignment horizontal="left"/>
    </xf>
    <xf numFmtId="168" fontId="2" fillId="0" borderId="23" xfId="0" applyNumberFormat="1" applyFont="1" applyBorder="1" applyAlignment="1">
      <alignment horizontal="right"/>
    </xf>
    <xf numFmtId="171" fontId="2" fillId="0" borderId="22" xfId="1" applyNumberFormat="1" applyFont="1" applyFill="1" applyBorder="1" applyAlignment="1" applyProtection="1">
      <alignment horizontal="right"/>
    </xf>
    <xf numFmtId="171" fontId="2" fillId="0" borderId="23" xfId="1" applyNumberFormat="1" applyFont="1" applyFill="1" applyBorder="1" applyAlignment="1" applyProtection="1">
      <alignment horizontal="right"/>
    </xf>
    <xf numFmtId="0" fontId="2" fillId="0" borderId="35" xfId="0" applyFont="1" applyBorder="1" applyAlignment="1">
      <alignment horizontal="left" indent="1"/>
    </xf>
    <xf numFmtId="171" fontId="11" fillId="0" borderId="4" xfId="0" applyNumberFormat="1" applyFont="1" applyBorder="1" applyAlignment="1">
      <alignment wrapText="1"/>
    </xf>
    <xf numFmtId="171" fontId="11" fillId="0" borderId="4" xfId="0" applyNumberFormat="1" applyFont="1" applyBorder="1" applyAlignment="1">
      <alignment shrinkToFit="1"/>
    </xf>
    <xf numFmtId="170" fontId="11" fillId="0" borderId="3" xfId="0" applyNumberFormat="1" applyFont="1" applyBorder="1" applyAlignment="1">
      <alignment wrapText="1"/>
    </xf>
    <xf numFmtId="170" fontId="11" fillId="0" borderId="0" xfId="0" applyNumberFormat="1" applyFont="1" applyAlignment="1">
      <alignment wrapText="1"/>
    </xf>
    <xf numFmtId="0" fontId="2" fillId="0" borderId="4" xfId="0" applyFont="1" applyBorder="1" applyAlignment="1">
      <alignment horizontal="left" indent="1"/>
    </xf>
    <xf numFmtId="0" fontId="2" fillId="0" borderId="1" xfId="0" applyFont="1" applyBorder="1" applyAlignment="1">
      <alignment horizontal="left" indent="1"/>
    </xf>
    <xf numFmtId="171" fontId="11" fillId="0" borderId="1" xfId="0" applyNumberFormat="1" applyFont="1" applyBorder="1" applyAlignment="1">
      <alignment wrapText="1"/>
    </xf>
    <xf numFmtId="171" fontId="11" fillId="0" borderId="1" xfId="0" applyNumberFormat="1" applyFont="1" applyBorder="1" applyAlignment="1">
      <alignment shrinkToFit="1"/>
    </xf>
    <xf numFmtId="170" fontId="10" fillId="0" borderId="3" xfId="0" applyNumberFormat="1" applyFont="1" applyBorder="1" applyAlignment="1">
      <alignment wrapText="1"/>
    </xf>
    <xf numFmtId="170" fontId="10" fillId="0" borderId="0" xfId="0" applyNumberFormat="1" applyFont="1" applyAlignment="1">
      <alignment wrapText="1"/>
    </xf>
    <xf numFmtId="172" fontId="11" fillId="0" borderId="4" xfId="0" applyNumberFormat="1" applyFont="1" applyBorder="1" applyAlignment="1">
      <alignment wrapText="1"/>
    </xf>
    <xf numFmtId="172" fontId="11" fillId="0" borderId="18" xfId="0" applyNumberFormat="1" applyFont="1" applyBorder="1" applyAlignment="1">
      <alignment wrapText="1"/>
    </xf>
    <xf numFmtId="172" fontId="11" fillId="0" borderId="19" xfId="0" applyNumberFormat="1" applyFont="1" applyBorder="1" applyAlignment="1">
      <alignment wrapText="1"/>
    </xf>
    <xf numFmtId="172" fontId="10" fillId="0" borderId="7" xfId="0" applyNumberFormat="1" applyFont="1" applyBorder="1"/>
    <xf numFmtId="172" fontId="10" fillId="0" borderId="20" xfId="0" applyNumberFormat="1" applyFont="1" applyBorder="1"/>
    <xf numFmtId="172" fontId="10" fillId="0" borderId="21" xfId="0" applyNumberFormat="1" applyFont="1" applyBorder="1"/>
    <xf numFmtId="172" fontId="10" fillId="0" borderId="4" xfId="0" applyNumberFormat="1" applyFont="1" applyBorder="1" applyAlignment="1">
      <alignment wrapText="1"/>
    </xf>
    <xf numFmtId="172" fontId="10" fillId="0" borderId="18" xfId="0" applyNumberFormat="1" applyFont="1" applyBorder="1" applyAlignment="1">
      <alignment wrapText="1"/>
    </xf>
    <xf numFmtId="172" fontId="10" fillId="0" borderId="19" xfId="0" applyNumberFormat="1" applyFont="1" applyBorder="1" applyAlignment="1">
      <alignment wrapText="1"/>
    </xf>
    <xf numFmtId="172" fontId="10" fillId="0" borderId="23" xfId="0" applyNumberFormat="1" applyFont="1" applyBorder="1"/>
    <xf numFmtId="172" fontId="10" fillId="0" borderId="16" xfId="0" applyNumberFormat="1" applyFont="1" applyBorder="1"/>
    <xf numFmtId="172" fontId="10" fillId="0" borderId="17" xfId="0" applyNumberFormat="1" applyFont="1" applyBorder="1"/>
    <xf numFmtId="172" fontId="10" fillId="0" borderId="10" xfId="0" applyNumberFormat="1" applyFont="1" applyBorder="1"/>
    <xf numFmtId="172" fontId="10" fillId="0" borderId="24" xfId="0" applyNumberFormat="1" applyFont="1" applyBorder="1"/>
    <xf numFmtId="172" fontId="10" fillId="0" borderId="25" xfId="0" applyNumberFormat="1" applyFont="1" applyBorder="1"/>
    <xf numFmtId="172" fontId="2" fillId="0" borderId="7" xfId="0" applyNumberFormat="1" applyFont="1" applyBorder="1" applyAlignment="1">
      <alignment horizontal="right"/>
    </xf>
    <xf numFmtId="172" fontId="2" fillId="0" borderId="8" xfId="0" applyNumberFormat="1" applyFont="1" applyBorder="1" applyAlignment="1">
      <alignment horizontal="right"/>
    </xf>
    <xf numFmtId="172" fontId="2" fillId="0" borderId="4" xfId="0" applyNumberFormat="1" applyFont="1" applyBorder="1" applyAlignment="1">
      <alignment horizontal="right"/>
    </xf>
    <xf numFmtId="172" fontId="3" fillId="0" borderId="4" xfId="0" applyNumberFormat="1" applyFont="1" applyBorder="1" applyAlignment="1" applyProtection="1">
      <alignment horizontal="right"/>
      <protection locked="0"/>
    </xf>
    <xf numFmtId="172" fontId="2" fillId="0" borderId="3" xfId="0" applyNumberFormat="1" applyFont="1" applyBorder="1" applyAlignment="1">
      <alignment horizontal="right"/>
    </xf>
    <xf numFmtId="172" fontId="2" fillId="0" borderId="37" xfId="0" applyNumberFormat="1" applyFont="1" applyBorder="1" applyAlignment="1">
      <alignment horizontal="right"/>
    </xf>
    <xf numFmtId="172" fontId="2" fillId="0" borderId="23" xfId="0" applyNumberFormat="1" applyFont="1" applyBorder="1" applyAlignment="1">
      <alignment horizontal="right"/>
    </xf>
    <xf numFmtId="172" fontId="11" fillId="0" borderId="35" xfId="0" applyNumberFormat="1" applyFont="1" applyBorder="1" applyAlignment="1">
      <alignment wrapText="1"/>
    </xf>
    <xf numFmtId="172" fontId="10" fillId="0" borderId="1" xfId="0" applyNumberFormat="1" applyFont="1" applyBorder="1" applyAlignment="1">
      <alignment wrapText="1"/>
    </xf>
    <xf numFmtId="172" fontId="2" fillId="0" borderId="1" xfId="0" applyNumberFormat="1" applyFont="1" applyBorder="1" applyAlignment="1">
      <alignment horizontal="right"/>
    </xf>
    <xf numFmtId="172" fontId="2" fillId="0" borderId="2" xfId="0" applyNumberFormat="1" applyFont="1" applyBorder="1" applyAlignment="1">
      <alignment horizontal="right"/>
    </xf>
    <xf numFmtId="172" fontId="3" fillId="2" borderId="4" xfId="0" applyNumberFormat="1" applyFont="1" applyFill="1" applyBorder="1" applyAlignment="1" applyProtection="1">
      <alignment horizontal="right"/>
      <protection locked="0"/>
    </xf>
    <xf numFmtId="172" fontId="3" fillId="0" borderId="4" xfId="0" applyNumberFormat="1" applyFont="1" applyBorder="1" applyAlignment="1">
      <alignment horizontal="right"/>
    </xf>
    <xf numFmtId="172" fontId="3" fillId="2" borderId="3" xfId="0" applyNumberFormat="1" applyFont="1" applyFill="1" applyBorder="1" applyAlignment="1" applyProtection="1">
      <alignment horizontal="right"/>
      <protection locked="0"/>
    </xf>
    <xf numFmtId="172" fontId="2" fillId="0" borderId="2" xfId="0" applyNumberFormat="1" applyFont="1" applyBorder="1"/>
    <xf numFmtId="172" fontId="2" fillId="0" borderId="1" xfId="0" applyNumberFormat="1" applyFont="1" applyBorder="1"/>
    <xf numFmtId="172" fontId="2" fillId="0" borderId="9" xfId="0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tabSelected="1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>
        <v>5673000</v>
      </c>
      <c r="W9" s="120"/>
    </row>
    <row r="10" spans="1:23" ht="12.95" customHeight="1" x14ac:dyDescent="0.2">
      <c r="A10" s="58" t="s">
        <v>37</v>
      </c>
      <c r="B10" s="118">
        <v>58000000</v>
      </c>
      <c r="C10" s="118"/>
      <c r="D10" s="118"/>
      <c r="E10" s="118">
        <f t="shared" ref="E10:E17" si="0">$B10      +$C10      +$D10</f>
        <v>58000000</v>
      </c>
      <c r="F10" s="119">
        <v>58000000</v>
      </c>
      <c r="G10" s="120">
        <v>58000000</v>
      </c>
      <c r="H10" s="119">
        <v>20204000</v>
      </c>
      <c r="I10" s="120">
        <v>9571692</v>
      </c>
      <c r="J10" s="119">
        <v>12900000</v>
      </c>
      <c r="K10" s="120">
        <v>8758690</v>
      </c>
      <c r="L10" s="119">
        <v>6589000</v>
      </c>
      <c r="M10" s="120">
        <v>9527465</v>
      </c>
      <c r="N10" s="119">
        <v>5968000</v>
      </c>
      <c r="O10" s="120">
        <v>17437274</v>
      </c>
      <c r="P10" s="119">
        <f t="shared" ref="P10:P17" si="1">$H10      +$J10      +$L10      +$N10</f>
        <v>45661000</v>
      </c>
      <c r="Q10" s="120">
        <f t="shared" ref="Q10:Q17" si="2">$I10      +$K10      +$M10      +$O10</f>
        <v>45295121</v>
      </c>
      <c r="R10" s="59">
        <f t="shared" ref="R10:R17" si="3">IF(($L10      =0),0,((($N10      -$L10      )/$L10      )*100))</f>
        <v>-9.4247989072696914</v>
      </c>
      <c r="S10" s="60">
        <f t="shared" ref="S10:S17" si="4">IF(($M10      =0),0,((($O10      -$M10      )/$M10      )*100))</f>
        <v>83.021128915194126</v>
      </c>
      <c r="T10" s="59">
        <f t="shared" ref="T10:T17" si="5">IF(($E10      =0),0,(($P10      /$E10      )*100))</f>
        <v>78.725862068965512</v>
      </c>
      <c r="U10" s="61">
        <f t="shared" ref="U10:U17" si="6">IF(($E10      =0),0,(($Q10      /$E10      )*100))</f>
        <v>78.095036206896552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>
        <v>48396000</v>
      </c>
      <c r="C13" s="118"/>
      <c r="D13" s="118"/>
      <c r="E13" s="118">
        <f t="shared" si="0"/>
        <v>48396000</v>
      </c>
      <c r="F13" s="119" t="s">
        <v>36</v>
      </c>
      <c r="G13" s="120" t="s">
        <v>36</v>
      </c>
      <c r="H13" s="119"/>
      <c r="I13" s="120">
        <v>1288029</v>
      </c>
      <c r="J13" s="119"/>
      <c r="K13" s="120">
        <v>9463718</v>
      </c>
      <c r="L13" s="119"/>
      <c r="M13" s="120">
        <v>14038338</v>
      </c>
      <c r="N13" s="119"/>
      <c r="O13" s="120">
        <v>91392155</v>
      </c>
      <c r="P13" s="119">
        <f t="shared" si="1"/>
        <v>0</v>
      </c>
      <c r="Q13" s="120">
        <f t="shared" si="2"/>
        <v>116182240</v>
      </c>
      <c r="R13" s="59">
        <f t="shared" si="3"/>
        <v>0</v>
      </c>
      <c r="S13" s="60">
        <f t="shared" si="4"/>
        <v>551.01833992029538</v>
      </c>
      <c r="T13" s="59">
        <f t="shared" si="5"/>
        <v>0</v>
      </c>
      <c r="U13" s="61">
        <f t="shared" si="6"/>
        <v>240.06579056120341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>
        <v>300000</v>
      </c>
      <c r="C14" s="118"/>
      <c r="D14" s="118"/>
      <c r="E14" s="118">
        <f t="shared" si="0"/>
        <v>300000</v>
      </c>
      <c r="F14" s="119">
        <v>300000</v>
      </c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>
        <v>4440000</v>
      </c>
      <c r="C15" s="118"/>
      <c r="D15" s="118"/>
      <c r="E15" s="118">
        <f t="shared" si="0"/>
        <v>4440000</v>
      </c>
      <c r="F15" s="119">
        <v>4440000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111136000</v>
      </c>
      <c r="C17" s="121">
        <f>SUM(C9:C16)</f>
        <v>0</v>
      </c>
      <c r="D17" s="121"/>
      <c r="E17" s="121">
        <f t="shared" si="0"/>
        <v>111136000</v>
      </c>
      <c r="F17" s="122">
        <f t="shared" ref="F17:O17" si="7">SUM(F9:F16)</f>
        <v>62740000</v>
      </c>
      <c r="G17" s="123">
        <f t="shared" si="7"/>
        <v>58000000</v>
      </c>
      <c r="H17" s="122">
        <f t="shared" si="7"/>
        <v>20204000</v>
      </c>
      <c r="I17" s="123">
        <f t="shared" si="7"/>
        <v>10859721</v>
      </c>
      <c r="J17" s="122">
        <f t="shared" si="7"/>
        <v>12900000</v>
      </c>
      <c r="K17" s="123">
        <f t="shared" si="7"/>
        <v>18222408</v>
      </c>
      <c r="L17" s="122">
        <f t="shared" si="7"/>
        <v>6589000</v>
      </c>
      <c r="M17" s="123">
        <f t="shared" si="7"/>
        <v>23565803</v>
      </c>
      <c r="N17" s="122">
        <f t="shared" si="7"/>
        <v>5968000</v>
      </c>
      <c r="O17" s="123">
        <f t="shared" si="7"/>
        <v>108829429</v>
      </c>
      <c r="P17" s="122">
        <f t="shared" si="1"/>
        <v>45661000</v>
      </c>
      <c r="Q17" s="123">
        <f t="shared" si="2"/>
        <v>161477361</v>
      </c>
      <c r="R17" s="63">
        <f t="shared" si="3"/>
        <v>-9.4247989072696914</v>
      </c>
      <c r="S17" s="64">
        <f t="shared" si="4"/>
        <v>361.81082392991237</v>
      </c>
      <c r="T17" s="63">
        <f>IF((SUM($E9:$E14))=0,0,(P17/(SUM($E9:$E14))*100))</f>
        <v>42.795418759841041</v>
      </c>
      <c r="U17" s="65">
        <f>IF((SUM($E9:$E14))=0,0,(Q17/(SUM($E9:$E14))*100))</f>
        <v>151.34340650071229</v>
      </c>
      <c r="V17" s="122">
        <f>SUM(V9:V16)</f>
        <v>5673000</v>
      </c>
      <c r="W17" s="123">
        <f>SUM(W9:W16)</f>
        <v>0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>
        <v>9352000</v>
      </c>
      <c r="W22" s="120">
        <v>378000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>
        <v>11658000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>
        <f>SUM(V19:V25)</f>
        <v>21010000</v>
      </c>
      <c r="W26" s="123">
        <f>SUM(W19:W25)</f>
        <v>378000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>
        <v>235430000</v>
      </c>
      <c r="C30" s="118"/>
      <c r="D30" s="118"/>
      <c r="E30" s="118">
        <f>$B30      +$C30      +$D30</f>
        <v>235430000</v>
      </c>
      <c r="F30" s="119">
        <v>235430000</v>
      </c>
      <c r="G30" s="120">
        <v>214430000</v>
      </c>
      <c r="H30" s="119">
        <v>9399000</v>
      </c>
      <c r="I30" s="120">
        <v>10866785</v>
      </c>
      <c r="J30" s="119">
        <v>14221000</v>
      </c>
      <c r="K30" s="120">
        <v>16490727</v>
      </c>
      <c r="L30" s="119">
        <v>8175000</v>
      </c>
      <c r="M30" s="120">
        <v>9953020</v>
      </c>
      <c r="N30" s="119">
        <v>14964000</v>
      </c>
      <c r="O30" s="120">
        <v>18160439</v>
      </c>
      <c r="P30" s="119">
        <f>$H30      +$J30      +$L30      +$N30</f>
        <v>46759000</v>
      </c>
      <c r="Q30" s="120">
        <f>$I30      +$K30      +$M30      +$O30</f>
        <v>55470971</v>
      </c>
      <c r="R30" s="59">
        <f>IF(($L30      =0),0,((($N30      -$L30      )/$L30      )*100))</f>
        <v>83.045871559633028</v>
      </c>
      <c r="S30" s="60">
        <f>IF(($M30      =0),0,((($O30      -$M30      )/$M30      )*100))</f>
        <v>82.461594571295947</v>
      </c>
      <c r="T30" s="59">
        <f>IF(($E30      =0),0,(($P30      /$E30      )*100))</f>
        <v>19.86110521174022</v>
      </c>
      <c r="U30" s="61">
        <f>IF(($E30      =0),0,(($Q30      /$E30      )*100))</f>
        <v>23.561555876481332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10579000</v>
      </c>
      <c r="C31" s="118"/>
      <c r="D31" s="118"/>
      <c r="E31" s="118">
        <f>$B31      +$C31      +$D31</f>
        <v>10579000</v>
      </c>
      <c r="F31" s="119">
        <v>10579000</v>
      </c>
      <c r="G31" s="120">
        <v>10579000</v>
      </c>
      <c r="H31" s="119">
        <v>3183000</v>
      </c>
      <c r="I31" s="120">
        <v>-1284573</v>
      </c>
      <c r="J31" s="119">
        <v>3971000</v>
      </c>
      <c r="K31" s="120">
        <v>5105663</v>
      </c>
      <c r="L31" s="119">
        <v>1839000</v>
      </c>
      <c r="M31" s="120">
        <v>1055785</v>
      </c>
      <c r="N31" s="119">
        <v>909000</v>
      </c>
      <c r="O31" s="120">
        <v>377950</v>
      </c>
      <c r="P31" s="119">
        <f>$H31      +$J31      +$L31      +$N31</f>
        <v>9902000</v>
      </c>
      <c r="Q31" s="120">
        <f>$I31      +$K31      +$M31      +$O31</f>
        <v>5254825</v>
      </c>
      <c r="R31" s="59">
        <f>IF(($L31      =0),0,((($N31      -$L31      )/$L31      )*100))</f>
        <v>-50.570962479608482</v>
      </c>
      <c r="S31" s="60">
        <f>IF(($M31      =0),0,((($O31      -$M31      )/$M31      )*100))</f>
        <v>-64.201991882817055</v>
      </c>
      <c r="T31" s="59">
        <f>IF(($E31      =0),0,(($P31      /$E31      )*100))</f>
        <v>93.600529350600254</v>
      </c>
      <c r="U31" s="61">
        <f>IF(($E31      =0),0,(($Q31      /$E31      )*100))</f>
        <v>49.672227998865672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246009000</v>
      </c>
      <c r="C32" s="121">
        <f>SUM(C28:C31)</f>
        <v>0</v>
      </c>
      <c r="D32" s="121"/>
      <c r="E32" s="121">
        <f>$B32      +$C32      +$D32</f>
        <v>246009000</v>
      </c>
      <c r="F32" s="122">
        <f t="shared" ref="F32:O32" si="16">SUM(F28:F31)</f>
        <v>246009000</v>
      </c>
      <c r="G32" s="123">
        <f t="shared" si="16"/>
        <v>225009000</v>
      </c>
      <c r="H32" s="122">
        <f t="shared" si="16"/>
        <v>12582000</v>
      </c>
      <c r="I32" s="123">
        <f t="shared" si="16"/>
        <v>9582212</v>
      </c>
      <c r="J32" s="122">
        <f t="shared" si="16"/>
        <v>18192000</v>
      </c>
      <c r="K32" s="123">
        <f t="shared" si="16"/>
        <v>21596390</v>
      </c>
      <c r="L32" s="122">
        <f t="shared" si="16"/>
        <v>10014000</v>
      </c>
      <c r="M32" s="123">
        <f t="shared" si="16"/>
        <v>11008805</v>
      </c>
      <c r="N32" s="122">
        <f t="shared" si="16"/>
        <v>15873000</v>
      </c>
      <c r="O32" s="123">
        <f t="shared" si="16"/>
        <v>18538389</v>
      </c>
      <c r="P32" s="122">
        <f>$H32      +$J32      +$L32      +$N32</f>
        <v>56661000</v>
      </c>
      <c r="Q32" s="123">
        <f>$I32      +$K32      +$M32      +$O32</f>
        <v>60725796</v>
      </c>
      <c r="R32" s="63">
        <f>IF(($L32      =0),0,((($N32      -$L32      )/$L32      )*100))</f>
        <v>58.508088675853806</v>
      </c>
      <c r="S32" s="64">
        <f>IF(($M32      =0),0,((($O32      -$M32      )/$M32      )*100))</f>
        <v>68.396015734677832</v>
      </c>
      <c r="T32" s="63">
        <f>IF($E32   =0,0,($P32   /$E32   )*100)</f>
        <v>23.032084192041754</v>
      </c>
      <c r="U32" s="65">
        <f>IF($E32   =0,0,($Q32   /$E32   )*100)</f>
        <v>24.684379839761959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32605000</v>
      </c>
      <c r="C34" s="118"/>
      <c r="D34" s="118"/>
      <c r="E34" s="118">
        <f>$B34      +$C34      +$D34</f>
        <v>32605000</v>
      </c>
      <c r="F34" s="119">
        <v>32605000</v>
      </c>
      <c r="G34" s="120">
        <v>31919000</v>
      </c>
      <c r="H34" s="119">
        <v>5471000</v>
      </c>
      <c r="I34" s="120">
        <v>4214575</v>
      </c>
      <c r="J34" s="119">
        <v>8840000</v>
      </c>
      <c r="K34" s="120">
        <v>6697899</v>
      </c>
      <c r="L34" s="119">
        <v>4996000</v>
      </c>
      <c r="M34" s="120">
        <v>7322098</v>
      </c>
      <c r="N34" s="119">
        <v>3265000</v>
      </c>
      <c r="O34" s="120">
        <v>3426096</v>
      </c>
      <c r="P34" s="119">
        <f>$H34      +$J34      +$L34      +$N34</f>
        <v>22572000</v>
      </c>
      <c r="Q34" s="120">
        <f>$I34      +$K34      +$M34      +$O34</f>
        <v>21660668</v>
      </c>
      <c r="R34" s="59">
        <f>IF(($L34      =0),0,((($N34      -$L34      )/$L34      )*100))</f>
        <v>-34.647718174539634</v>
      </c>
      <c r="S34" s="60">
        <f>IF(($M34      =0),0,((($O34      -$M34      )/$M34      )*100))</f>
        <v>-53.208820750555375</v>
      </c>
      <c r="T34" s="59">
        <f>IF(($E34      =0),0,(($P34      /$E34      )*100))</f>
        <v>69.228645913203508</v>
      </c>
      <c r="U34" s="61">
        <f>IF(($E34      =0),0,(($Q34      /$E34      )*100))</f>
        <v>66.433577672136181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32605000</v>
      </c>
      <c r="C35" s="121">
        <f>C34</f>
        <v>0</v>
      </c>
      <c r="D35" s="121"/>
      <c r="E35" s="121">
        <f>$B35      +$C35      +$D35</f>
        <v>32605000</v>
      </c>
      <c r="F35" s="122">
        <f t="shared" ref="F35:O35" si="17">F34</f>
        <v>32605000</v>
      </c>
      <c r="G35" s="123">
        <f t="shared" si="17"/>
        <v>31919000</v>
      </c>
      <c r="H35" s="122">
        <f t="shared" si="17"/>
        <v>5471000</v>
      </c>
      <c r="I35" s="123">
        <f t="shared" si="17"/>
        <v>4214575</v>
      </c>
      <c r="J35" s="122">
        <f t="shared" si="17"/>
        <v>8840000</v>
      </c>
      <c r="K35" s="123">
        <f t="shared" si="17"/>
        <v>6697899</v>
      </c>
      <c r="L35" s="122">
        <f t="shared" si="17"/>
        <v>4996000</v>
      </c>
      <c r="M35" s="123">
        <f t="shared" si="17"/>
        <v>7322098</v>
      </c>
      <c r="N35" s="122">
        <f t="shared" si="17"/>
        <v>3265000</v>
      </c>
      <c r="O35" s="123">
        <f t="shared" si="17"/>
        <v>3426096</v>
      </c>
      <c r="P35" s="122">
        <f>$H35      +$J35      +$L35      +$N35</f>
        <v>22572000</v>
      </c>
      <c r="Q35" s="123">
        <f>$I35      +$K35      +$M35      +$O35</f>
        <v>21660668</v>
      </c>
      <c r="R35" s="63">
        <f>IF(($L35      =0),0,((($N35      -$L35      )/$L35      )*100))</f>
        <v>-34.647718174539634</v>
      </c>
      <c r="S35" s="64">
        <f>IF(($M35      =0),0,((($O35      -$M35      )/$M35      )*100))</f>
        <v>-53.208820750555375</v>
      </c>
      <c r="T35" s="63">
        <f>IF($E35   =0,0,($P35   /$E35   )*100)</f>
        <v>69.228645913203508</v>
      </c>
      <c r="U35" s="65">
        <f>IF($E35   =0,0,($Q35   /$E35   )*100)</f>
        <v>66.433577672136181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94514000</v>
      </c>
      <c r="C37" s="118"/>
      <c r="D37" s="118"/>
      <c r="E37" s="118">
        <f t="shared" ref="E37:E42" si="18">$B37      +$C37      +$D37</f>
        <v>94514000</v>
      </c>
      <c r="F37" s="119">
        <v>94514000</v>
      </c>
      <c r="G37" s="120">
        <v>87776000</v>
      </c>
      <c r="H37" s="119">
        <v>27140000</v>
      </c>
      <c r="I37" s="120">
        <v>-14894031</v>
      </c>
      <c r="J37" s="119">
        <v>14154000</v>
      </c>
      <c r="K37" s="120">
        <v>36500651</v>
      </c>
      <c r="L37" s="119">
        <v>8649000</v>
      </c>
      <c r="M37" s="120">
        <v>23788836</v>
      </c>
      <c r="N37" s="119">
        <v>23979000</v>
      </c>
      <c r="O37" s="120">
        <v>18554277</v>
      </c>
      <c r="P37" s="119">
        <f t="shared" ref="P37:P42" si="19">$H37      +$J37      +$L37      +$N37</f>
        <v>73922000</v>
      </c>
      <c r="Q37" s="120">
        <f t="shared" ref="Q37:Q42" si="20">$I37      +$K37      +$M37      +$O37</f>
        <v>63949733</v>
      </c>
      <c r="R37" s="59">
        <f t="shared" ref="R37:R42" si="21">IF(($L37      =0),0,((($N37      -$L37      )/$L37      )*100))</f>
        <v>177.24592438432188</v>
      </c>
      <c r="S37" s="60">
        <f t="shared" ref="S37:S42" si="22">IF(($M37      =0),0,((($O37      -$M37      )/$M37      )*100))</f>
        <v>-22.004267043582963</v>
      </c>
      <c r="T37" s="59">
        <f t="shared" ref="T37:T42" si="23">IF(($E37      =0),0,(($P37      /$E37      )*100))</f>
        <v>78.212751550034923</v>
      </c>
      <c r="U37" s="61">
        <f t="shared" ref="U37:U42" si="24">IF(($E37      =0),0,(($Q37      /$E37      )*100))</f>
        <v>67.661651183951591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57033000</v>
      </c>
      <c r="C38" s="118">
        <v>-8362000</v>
      </c>
      <c r="D38" s="118"/>
      <c r="E38" s="118">
        <f t="shared" si="18"/>
        <v>48671000</v>
      </c>
      <c r="F38" s="119">
        <v>57033000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18000000</v>
      </c>
      <c r="C40" s="118"/>
      <c r="D40" s="118"/>
      <c r="E40" s="118">
        <f t="shared" si="18"/>
        <v>18000000</v>
      </c>
      <c r="F40" s="119">
        <v>18000000</v>
      </c>
      <c r="G40" s="120">
        <v>15800000</v>
      </c>
      <c r="H40" s="119">
        <v>42000</v>
      </c>
      <c r="I40" s="120">
        <v>2912896</v>
      </c>
      <c r="J40" s="119">
        <v>2318000</v>
      </c>
      <c r="K40" s="120">
        <v>1979268</v>
      </c>
      <c r="L40" s="119">
        <v>7539000</v>
      </c>
      <c r="M40" s="120">
        <v>1364939</v>
      </c>
      <c r="N40" s="119">
        <v>3705000</v>
      </c>
      <c r="O40" s="120">
        <v>-2912896</v>
      </c>
      <c r="P40" s="119">
        <f t="shared" si="19"/>
        <v>13604000</v>
      </c>
      <c r="Q40" s="120">
        <f t="shared" si="20"/>
        <v>3344207</v>
      </c>
      <c r="R40" s="59">
        <f t="shared" si="21"/>
        <v>-50.855551134102662</v>
      </c>
      <c r="S40" s="60">
        <f t="shared" si="22"/>
        <v>-313.40851129610917</v>
      </c>
      <c r="T40" s="59">
        <f t="shared" si="23"/>
        <v>75.577777777777783</v>
      </c>
      <c r="U40" s="61">
        <f t="shared" si="24"/>
        <v>18.578927777777778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169547000</v>
      </c>
      <c r="C42" s="121">
        <f>SUM(C37:C41)</f>
        <v>-8362000</v>
      </c>
      <c r="D42" s="121"/>
      <c r="E42" s="121">
        <f t="shared" si="18"/>
        <v>161185000</v>
      </c>
      <c r="F42" s="122">
        <f t="shared" ref="F42:O42" si="25">SUM(F37:F41)</f>
        <v>169547000</v>
      </c>
      <c r="G42" s="123">
        <f t="shared" si="25"/>
        <v>103576000</v>
      </c>
      <c r="H42" s="122">
        <f t="shared" si="25"/>
        <v>27182000</v>
      </c>
      <c r="I42" s="123">
        <f t="shared" si="25"/>
        <v>-11981135</v>
      </c>
      <c r="J42" s="122">
        <f t="shared" si="25"/>
        <v>16472000</v>
      </c>
      <c r="K42" s="123">
        <f t="shared" si="25"/>
        <v>38479919</v>
      </c>
      <c r="L42" s="122">
        <f t="shared" si="25"/>
        <v>16188000</v>
      </c>
      <c r="M42" s="123">
        <f t="shared" si="25"/>
        <v>25153775</v>
      </c>
      <c r="N42" s="122">
        <f t="shared" si="25"/>
        <v>27684000</v>
      </c>
      <c r="O42" s="123">
        <f t="shared" si="25"/>
        <v>15641381</v>
      </c>
      <c r="P42" s="122">
        <f t="shared" si="19"/>
        <v>87526000</v>
      </c>
      <c r="Q42" s="123">
        <f t="shared" si="20"/>
        <v>67293940</v>
      </c>
      <c r="R42" s="63">
        <f t="shared" si="21"/>
        <v>71.015567086730911</v>
      </c>
      <c r="S42" s="64">
        <f t="shared" si="22"/>
        <v>-37.816963855325895</v>
      </c>
      <c r="T42" s="63">
        <f>IF((+$E37+$E40) =0,0,(P42   /(+$E37+$E40) )*100)</f>
        <v>77.79120820520113</v>
      </c>
      <c r="U42" s="65">
        <f>IF((+$E37+$E40) =0,0,(Q42   /(+$E37+$E40) )*100)</f>
        <v>59.809392608919779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>
        <v>231112000</v>
      </c>
      <c r="C45" s="118"/>
      <c r="D45" s="118"/>
      <c r="E45" s="118">
        <f t="shared" si="26"/>
        <v>231112000</v>
      </c>
      <c r="F45" s="119">
        <v>231112000</v>
      </c>
      <c r="G45" s="120">
        <v>231112000</v>
      </c>
      <c r="H45" s="119">
        <v>58189000</v>
      </c>
      <c r="I45" s="120">
        <v>55636092</v>
      </c>
      <c r="J45" s="119">
        <v>67079000</v>
      </c>
      <c r="K45" s="120">
        <v>68965361</v>
      </c>
      <c r="L45" s="119">
        <v>58621000</v>
      </c>
      <c r="M45" s="120">
        <v>50101600</v>
      </c>
      <c r="N45" s="119">
        <v>47206000</v>
      </c>
      <c r="O45" s="120">
        <v>67456882</v>
      </c>
      <c r="P45" s="119">
        <f t="shared" si="27"/>
        <v>231095000</v>
      </c>
      <c r="Q45" s="120">
        <f t="shared" si="28"/>
        <v>242159935</v>
      </c>
      <c r="R45" s="59">
        <f t="shared" si="29"/>
        <v>-19.472543968884871</v>
      </c>
      <c r="S45" s="60">
        <f t="shared" si="30"/>
        <v>34.640175164066619</v>
      </c>
      <c r="T45" s="59">
        <f t="shared" si="31"/>
        <v>99.99264425906054</v>
      </c>
      <c r="U45" s="61">
        <f t="shared" si="32"/>
        <v>104.78033810446883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845175000</v>
      </c>
      <c r="C46" s="118"/>
      <c r="D46" s="118"/>
      <c r="E46" s="118">
        <f t="shared" si="26"/>
        <v>845175000</v>
      </c>
      <c r="F46" s="119">
        <v>845175000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391680000</v>
      </c>
      <c r="C53" s="118"/>
      <c r="D53" s="118"/>
      <c r="E53" s="118">
        <f t="shared" si="26"/>
        <v>391680000</v>
      </c>
      <c r="F53" s="119">
        <v>391680000</v>
      </c>
      <c r="G53" s="120">
        <v>333782000</v>
      </c>
      <c r="H53" s="119">
        <v>52564000</v>
      </c>
      <c r="I53" s="120">
        <v>47080005</v>
      </c>
      <c r="J53" s="119">
        <v>81258000</v>
      </c>
      <c r="K53" s="120">
        <v>47957706</v>
      </c>
      <c r="L53" s="119">
        <v>72361000</v>
      </c>
      <c r="M53" s="120">
        <v>94976901</v>
      </c>
      <c r="N53" s="119">
        <v>79674000</v>
      </c>
      <c r="O53" s="120">
        <v>36911497</v>
      </c>
      <c r="P53" s="119">
        <f t="shared" si="27"/>
        <v>285857000</v>
      </c>
      <c r="Q53" s="120">
        <f t="shared" si="28"/>
        <v>226926109</v>
      </c>
      <c r="R53" s="59">
        <f t="shared" si="29"/>
        <v>10.106272715965783</v>
      </c>
      <c r="S53" s="60">
        <f t="shared" si="30"/>
        <v>-61.136343035660843</v>
      </c>
      <c r="T53" s="59">
        <f t="shared" si="31"/>
        <v>72.982281454248366</v>
      </c>
      <c r="U53" s="61">
        <f t="shared" si="32"/>
        <v>57.936608711192804</v>
      </c>
      <c r="V53" s="119">
        <v>8975000</v>
      </c>
      <c r="W53" s="120" t="s">
        <v>36</v>
      </c>
    </row>
    <row r="54" spans="1:23" ht="12.95" customHeight="1" x14ac:dyDescent="0.2">
      <c r="A54" s="58" t="s">
        <v>77</v>
      </c>
      <c r="B54" s="118">
        <v>67833000</v>
      </c>
      <c r="C54" s="118"/>
      <c r="D54" s="118"/>
      <c r="E54" s="118">
        <f t="shared" si="26"/>
        <v>67833000</v>
      </c>
      <c r="F54" s="119">
        <v>67833000</v>
      </c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1535800000</v>
      </c>
      <c r="C55" s="121">
        <f>SUM(C44:C54)</f>
        <v>0</v>
      </c>
      <c r="D55" s="121"/>
      <c r="E55" s="121">
        <f t="shared" si="26"/>
        <v>1535800000</v>
      </c>
      <c r="F55" s="122">
        <f t="shared" ref="F55:O55" si="33">SUM(F44:F54)</f>
        <v>1535800000</v>
      </c>
      <c r="G55" s="123">
        <f t="shared" si="33"/>
        <v>564894000</v>
      </c>
      <c r="H55" s="122">
        <f t="shared" si="33"/>
        <v>110753000</v>
      </c>
      <c r="I55" s="123">
        <f t="shared" si="33"/>
        <v>102716097</v>
      </c>
      <c r="J55" s="122">
        <f t="shared" si="33"/>
        <v>148337000</v>
      </c>
      <c r="K55" s="123">
        <f t="shared" si="33"/>
        <v>116923067</v>
      </c>
      <c r="L55" s="122">
        <f t="shared" si="33"/>
        <v>130982000</v>
      </c>
      <c r="M55" s="123">
        <f t="shared" si="33"/>
        <v>145078501</v>
      </c>
      <c r="N55" s="122">
        <f t="shared" si="33"/>
        <v>126880000</v>
      </c>
      <c r="O55" s="123">
        <f t="shared" si="33"/>
        <v>104368379</v>
      </c>
      <c r="P55" s="122">
        <f t="shared" si="27"/>
        <v>516952000</v>
      </c>
      <c r="Q55" s="123">
        <f t="shared" si="28"/>
        <v>469086044</v>
      </c>
      <c r="R55" s="63">
        <f t="shared" si="29"/>
        <v>-3.1317280236979128</v>
      </c>
      <c r="S55" s="64">
        <f t="shared" si="30"/>
        <v>-28.060754501454355</v>
      </c>
      <c r="T55" s="63">
        <f>IF((+$E45+$E47+$E49+$E50+$E53) =0,0,(P55   /(+$E45+$E47+$E49+$E50+$E53) )*100)</f>
        <v>83.005562049608855</v>
      </c>
      <c r="U55" s="65">
        <f>IF((+$E45+$E47+$E49+$E50+$E53) =0,0,(Q55   /(+$E45+$E47+$E49+$E50+$E53) )*100)</f>
        <v>75.31985703091884</v>
      </c>
      <c r="V55" s="122">
        <f>SUM(V44:V54)</f>
        <v>8975000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>
        <v>315530000</v>
      </c>
      <c r="C67" s="118"/>
      <c r="D67" s="118"/>
      <c r="E67" s="118">
        <f t="shared" si="35"/>
        <v>315530000</v>
      </c>
      <c r="F67" s="119">
        <v>315530000</v>
      </c>
      <c r="G67" s="120">
        <v>298070000</v>
      </c>
      <c r="H67" s="119">
        <v>54675000</v>
      </c>
      <c r="I67" s="120">
        <v>40499270</v>
      </c>
      <c r="J67" s="119">
        <v>69853000</v>
      </c>
      <c r="K67" s="120">
        <v>53959582</v>
      </c>
      <c r="L67" s="119">
        <v>52229000</v>
      </c>
      <c r="M67" s="120">
        <v>73173393</v>
      </c>
      <c r="N67" s="119">
        <v>68801000</v>
      </c>
      <c r="O67" s="120">
        <v>55801249</v>
      </c>
      <c r="P67" s="119">
        <f t="shared" si="36"/>
        <v>245558000</v>
      </c>
      <c r="Q67" s="120">
        <f t="shared" si="37"/>
        <v>223433494</v>
      </c>
      <c r="R67" s="59">
        <f t="shared" si="38"/>
        <v>31.729498937371957</v>
      </c>
      <c r="S67" s="60">
        <f t="shared" si="39"/>
        <v>-23.741066646998316</v>
      </c>
      <c r="T67" s="59">
        <f t="shared" si="40"/>
        <v>77.823978702500554</v>
      </c>
      <c r="U67" s="61">
        <f t="shared" si="41"/>
        <v>70.812123728330107</v>
      </c>
      <c r="V67" s="119">
        <v>14883000</v>
      </c>
      <c r="W67" s="120">
        <v>525000</v>
      </c>
    </row>
    <row r="68" spans="1:23" ht="12.95" customHeight="1" x14ac:dyDescent="0.2">
      <c r="A68" s="62" t="s">
        <v>44</v>
      </c>
      <c r="B68" s="121">
        <f>SUM(B63:B67)</f>
        <v>315530000</v>
      </c>
      <c r="C68" s="121">
        <f>SUM(C63:C67)</f>
        <v>0</v>
      </c>
      <c r="D68" s="121"/>
      <c r="E68" s="121">
        <f t="shared" si="35"/>
        <v>315530000</v>
      </c>
      <c r="F68" s="122">
        <f t="shared" ref="F68:O68" si="42">SUM(F63:F67)</f>
        <v>315530000</v>
      </c>
      <c r="G68" s="123">
        <f t="shared" si="42"/>
        <v>298070000</v>
      </c>
      <c r="H68" s="122">
        <f t="shared" si="42"/>
        <v>54675000</v>
      </c>
      <c r="I68" s="123">
        <f t="shared" si="42"/>
        <v>40499270</v>
      </c>
      <c r="J68" s="122">
        <f t="shared" si="42"/>
        <v>69853000</v>
      </c>
      <c r="K68" s="123">
        <f t="shared" si="42"/>
        <v>53959582</v>
      </c>
      <c r="L68" s="122">
        <f t="shared" si="42"/>
        <v>52229000</v>
      </c>
      <c r="M68" s="123">
        <f t="shared" si="42"/>
        <v>73173393</v>
      </c>
      <c r="N68" s="122">
        <f t="shared" si="42"/>
        <v>68801000</v>
      </c>
      <c r="O68" s="123">
        <f t="shared" si="42"/>
        <v>55801249</v>
      </c>
      <c r="P68" s="122">
        <f t="shared" si="36"/>
        <v>245558000</v>
      </c>
      <c r="Q68" s="123">
        <f t="shared" si="37"/>
        <v>223433494</v>
      </c>
      <c r="R68" s="63">
        <f t="shared" si="38"/>
        <v>31.729498937371957</v>
      </c>
      <c r="S68" s="64">
        <f t="shared" si="39"/>
        <v>-23.741066646998316</v>
      </c>
      <c r="T68" s="63">
        <f>IF((+$E63+$E65+$E66++$E67) =0,0,(P68   /(+$E63+$E65+$E66+$E67) )*100)</f>
        <v>77.823978702500554</v>
      </c>
      <c r="U68" s="65">
        <f>IF((+$E63+$E65+$E67) =0,0,(Q68  /(+$E63+$E65+$E67) )*100)</f>
        <v>70.812123728330107</v>
      </c>
      <c r="V68" s="122">
        <f>SUM(V63:V67)</f>
        <v>14883000</v>
      </c>
      <c r="W68" s="123">
        <f>SUM(W63:W67)</f>
        <v>525000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2410627000</v>
      </c>
      <c r="C69" s="130">
        <f>SUM(C9:C16,C19:C25,C28:C31,C34,C37:C41,C44:C54,C57:C60,C63:C67)</f>
        <v>-8362000</v>
      </c>
      <c r="D69" s="130"/>
      <c r="E69" s="130">
        <f t="shared" si="35"/>
        <v>2402265000</v>
      </c>
      <c r="F69" s="131">
        <f t="shared" ref="F69:O69" si="43">SUM(F9:F16,F19:F25,F28:F31,F34,F37:F41,F44:F54,F57:F60,F63:F67)</f>
        <v>2362231000</v>
      </c>
      <c r="G69" s="132">
        <f t="shared" si="43"/>
        <v>1281468000</v>
      </c>
      <c r="H69" s="131">
        <f t="shared" si="43"/>
        <v>230867000</v>
      </c>
      <c r="I69" s="132">
        <f t="shared" si="43"/>
        <v>155890740</v>
      </c>
      <c r="J69" s="131">
        <f t="shared" si="43"/>
        <v>274594000</v>
      </c>
      <c r="K69" s="132">
        <f t="shared" si="43"/>
        <v>255879265</v>
      </c>
      <c r="L69" s="131">
        <f t="shared" si="43"/>
        <v>220998000</v>
      </c>
      <c r="M69" s="132">
        <f t="shared" si="43"/>
        <v>285302375</v>
      </c>
      <c r="N69" s="131">
        <f t="shared" si="43"/>
        <v>248471000</v>
      </c>
      <c r="O69" s="132">
        <f t="shared" si="43"/>
        <v>306604923</v>
      </c>
      <c r="P69" s="131">
        <f t="shared" si="36"/>
        <v>974930000</v>
      </c>
      <c r="Q69" s="132">
        <f t="shared" si="37"/>
        <v>1003677303</v>
      </c>
      <c r="R69" s="72">
        <f t="shared" si="38"/>
        <v>12.431334220219188</v>
      </c>
      <c r="S69" s="73">
        <f t="shared" si="39"/>
        <v>7.4666563851773047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67.885159308315451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69.886857116198499</v>
      </c>
      <c r="V69" s="131">
        <f>SUM(V9:V16,V19:V25,V28:V31,V34,V37:V41,V44:V54,V57:V60,V63:V67)</f>
        <v>50541000</v>
      </c>
      <c r="W69" s="132">
        <f>SUM(W9:W16,W19:W25,W28:W31,W34,W37:W41,W44:W54,W57:W60,W63:W67)</f>
        <v>903000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784526000</v>
      </c>
      <c r="C71" s="118"/>
      <c r="D71" s="118"/>
      <c r="E71" s="118">
        <f>$B71      +$C71      +$D71</f>
        <v>784526000</v>
      </c>
      <c r="F71" s="119">
        <v>817069000</v>
      </c>
      <c r="G71" s="120">
        <v>766007000</v>
      </c>
      <c r="H71" s="119">
        <v>91403000</v>
      </c>
      <c r="I71" s="120">
        <v>34527257</v>
      </c>
      <c r="J71" s="119">
        <v>241668000</v>
      </c>
      <c r="K71" s="120">
        <v>133651259</v>
      </c>
      <c r="L71" s="119">
        <v>75491000</v>
      </c>
      <c r="M71" s="120">
        <v>232465000</v>
      </c>
      <c r="N71" s="119">
        <v>258912000</v>
      </c>
      <c r="O71" s="120">
        <v>209226482</v>
      </c>
      <c r="P71" s="119">
        <f>$H71      +$J71      +$L71      +$N71</f>
        <v>667474000</v>
      </c>
      <c r="Q71" s="120">
        <f>$I71      +$K71      +$M71      +$O71</f>
        <v>609869998</v>
      </c>
      <c r="R71" s="59">
        <f>IF(($L71      =0),0,((($N71      -$L71      )/$L71      )*100))</f>
        <v>242.97068524724801</v>
      </c>
      <c r="S71" s="60">
        <f>IF(($M71      =0),0,((($O71      -$M71      )/$M71      )*100))</f>
        <v>-9.9965663648291141</v>
      </c>
      <c r="T71" s="59">
        <f>IF(($E71      =0),0,(($P71      /$E71      )*100))</f>
        <v>85.079908122866541</v>
      </c>
      <c r="U71" s="61">
        <f>IF(($E71      =0),0,(($Q71      /$E71      )*100))</f>
        <v>77.737385121716812</v>
      </c>
      <c r="V71" s="119">
        <v>39273000</v>
      </c>
      <c r="W71" s="120" t="s">
        <v>36</v>
      </c>
    </row>
    <row r="72" spans="1:23" s="75" customFormat="1" ht="12.95" customHeight="1" x14ac:dyDescent="0.2">
      <c r="A72" s="74" t="s">
        <v>91</v>
      </c>
      <c r="B72" s="118">
        <v>124176000</v>
      </c>
      <c r="C72" s="118"/>
      <c r="D72" s="118"/>
      <c r="E72" s="118">
        <f>$B72      +$C72      +$D72</f>
        <v>124176000</v>
      </c>
      <c r="F72" s="119">
        <v>124176000</v>
      </c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908702000</v>
      </c>
      <c r="C73" s="127">
        <f>SUM(C71:C72)</f>
        <v>0</v>
      </c>
      <c r="D73" s="127"/>
      <c r="E73" s="127">
        <f>$B73      +$C73      +$D73</f>
        <v>908702000</v>
      </c>
      <c r="F73" s="128">
        <f t="shared" ref="F73:O73" si="44">SUM(F71:F72)</f>
        <v>941245000</v>
      </c>
      <c r="G73" s="129">
        <f t="shared" si="44"/>
        <v>766007000</v>
      </c>
      <c r="H73" s="128">
        <f t="shared" si="44"/>
        <v>91403000</v>
      </c>
      <c r="I73" s="129">
        <f t="shared" si="44"/>
        <v>34527257</v>
      </c>
      <c r="J73" s="128">
        <f t="shared" si="44"/>
        <v>241668000</v>
      </c>
      <c r="K73" s="129">
        <f t="shared" si="44"/>
        <v>133651259</v>
      </c>
      <c r="L73" s="128">
        <f t="shared" si="44"/>
        <v>75491000</v>
      </c>
      <c r="M73" s="129">
        <f t="shared" si="44"/>
        <v>232465000</v>
      </c>
      <c r="N73" s="128">
        <f t="shared" si="44"/>
        <v>258912000</v>
      </c>
      <c r="O73" s="129">
        <f t="shared" si="44"/>
        <v>209226482</v>
      </c>
      <c r="P73" s="128">
        <f>$H73      +$J73      +$L73      +$N73</f>
        <v>667474000</v>
      </c>
      <c r="Q73" s="129">
        <f>$I73      +$K73      +$M73      +$O73</f>
        <v>609869998</v>
      </c>
      <c r="R73" s="68">
        <f>IF(($L73      =0),0,((($N73      -$L73      )/$L73      )*100))</f>
        <v>242.97068524724801</v>
      </c>
      <c r="S73" s="69">
        <f>IF(($M73      =0),0,((($O73      -$M73      )/$M73      )*100))</f>
        <v>-9.9965663648291141</v>
      </c>
      <c r="T73" s="68">
        <f>IF(($E71      =0),0,(($P71      /$E71      )*100))</f>
        <v>85.079908122866541</v>
      </c>
      <c r="U73" s="70">
        <f>IF($E71   =0,0,($Q71   /$E71 )*100)</f>
        <v>77.737385121716812</v>
      </c>
      <c r="V73" s="128">
        <f>SUM(V71:V72)</f>
        <v>39273000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908702000</v>
      </c>
      <c r="C74" s="130">
        <f>SUM(C71:C72)</f>
        <v>0</v>
      </c>
      <c r="D74" s="130"/>
      <c r="E74" s="130">
        <f>$B74      +$C74      +$D74</f>
        <v>908702000</v>
      </c>
      <c r="F74" s="131">
        <f t="shared" ref="F74:O74" si="45">SUM(F71:F72)</f>
        <v>941245000</v>
      </c>
      <c r="G74" s="132">
        <f t="shared" si="45"/>
        <v>766007000</v>
      </c>
      <c r="H74" s="131">
        <f t="shared" si="45"/>
        <v>91403000</v>
      </c>
      <c r="I74" s="132">
        <f t="shared" si="45"/>
        <v>34527257</v>
      </c>
      <c r="J74" s="131">
        <f t="shared" si="45"/>
        <v>241668000</v>
      </c>
      <c r="K74" s="132">
        <f t="shared" si="45"/>
        <v>133651259</v>
      </c>
      <c r="L74" s="131">
        <f t="shared" si="45"/>
        <v>75491000</v>
      </c>
      <c r="M74" s="132">
        <f t="shared" si="45"/>
        <v>232465000</v>
      </c>
      <c r="N74" s="131">
        <f t="shared" si="45"/>
        <v>258912000</v>
      </c>
      <c r="O74" s="132">
        <f t="shared" si="45"/>
        <v>209226482</v>
      </c>
      <c r="P74" s="131">
        <f>$H74      +$J74      +$L74      +$N74</f>
        <v>667474000</v>
      </c>
      <c r="Q74" s="132">
        <f>$I74      +$K74      +$M74      +$O74</f>
        <v>609869998</v>
      </c>
      <c r="R74" s="72">
        <f>IF(($L74      =0),0,((($N74      -$L74      )/$L74      )*100))</f>
        <v>242.97068524724801</v>
      </c>
      <c r="S74" s="73">
        <f>IF(($M74      =0),0,((($O74      -$M74      )/$M74      )*100))</f>
        <v>-9.9965663648291141</v>
      </c>
      <c r="T74" s="72">
        <f>IF(($E71      =0),0,(($P71      /$E71      )*100))</f>
        <v>85.079908122866541</v>
      </c>
      <c r="U74" s="76">
        <f>IF($E71   =0,0,($Q71   /$E71 )*100)</f>
        <v>77.737385121716812</v>
      </c>
      <c r="V74" s="131">
        <f>SUM(V71:V72)</f>
        <v>39273000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3319329000</v>
      </c>
      <c r="C75" s="130">
        <f>SUM(C9:C16,C19:C25,C28:C31,C34,C37:C41,C44:C54,C57:C60,C63:C67,C71:C72)</f>
        <v>-8362000</v>
      </c>
      <c r="D75" s="130"/>
      <c r="E75" s="130">
        <f>$B75      +$C75      +$D75</f>
        <v>3310967000</v>
      </c>
      <c r="F75" s="131">
        <f t="shared" ref="F75:O75" si="46">SUM(F9:F16,F19:F25,F28:F31,F34,F37:F41,F44:F54,F57:F60,F63:F67,F71:F72)</f>
        <v>3303476000</v>
      </c>
      <c r="G75" s="132">
        <f t="shared" si="46"/>
        <v>2047475000</v>
      </c>
      <c r="H75" s="131">
        <f t="shared" si="46"/>
        <v>322270000</v>
      </c>
      <c r="I75" s="132">
        <f t="shared" si="46"/>
        <v>190417997</v>
      </c>
      <c r="J75" s="131">
        <f t="shared" si="46"/>
        <v>516262000</v>
      </c>
      <c r="K75" s="132">
        <f t="shared" si="46"/>
        <v>389530524</v>
      </c>
      <c r="L75" s="131">
        <f t="shared" si="46"/>
        <v>296489000</v>
      </c>
      <c r="M75" s="132">
        <f t="shared" si="46"/>
        <v>517767375</v>
      </c>
      <c r="N75" s="131">
        <f t="shared" si="46"/>
        <v>507383000</v>
      </c>
      <c r="O75" s="132">
        <f t="shared" si="46"/>
        <v>515831405</v>
      </c>
      <c r="P75" s="131">
        <f>$H75      +$J75      +$L75      +$N75</f>
        <v>1642404000</v>
      </c>
      <c r="Q75" s="132">
        <f>$I75      +$K75      +$M75      +$O75</f>
        <v>1613547301</v>
      </c>
      <c r="R75" s="72">
        <f>IF(($L75      =0),0,((($N75      -$L75      )/$L75      )*100))</f>
        <v>71.130463524785071</v>
      </c>
      <c r="S75" s="73">
        <f>IF(($M75      =0),0,((($O75      -$M75      )/$M75      )*100))</f>
        <v>-0.37390729765466585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73.959774338578583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72.660316381707872</v>
      </c>
      <c r="V75" s="131">
        <f>SUM(V9:V16,V19:V25,V28:V31,V34,V37:V41,V44:V54,V57:V60,V63:V67,V71:V72)</f>
        <v>89814000</v>
      </c>
      <c r="W75" s="132">
        <f>SUM(W9:W16,W19:W25,W28:W31,W34,W37:W41,W44:W54,W57:W60,W63:W67,W71:W72)</f>
        <v>903000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137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138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139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140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141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142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143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144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145</v>
      </c>
    </row>
    <row r="118" spans="1:23" x14ac:dyDescent="0.2">
      <c r="A118" s="35" t="s">
        <v>146</v>
      </c>
    </row>
    <row r="119" spans="1:23" x14ac:dyDescent="0.2">
      <c r="A119" s="35" t="s">
        <v>147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148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149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150</v>
      </c>
    </row>
    <row r="124" spans="1:23" x14ac:dyDescent="0.2">
      <c r="A124" s="36" t="s">
        <v>93</v>
      </c>
      <c r="G124" s="36" t="s">
        <v>93</v>
      </c>
      <c r="W124" s="36"/>
    </row>
    <row r="125" spans="1:23" x14ac:dyDescent="0.2">
      <c r="A125" s="36"/>
      <c r="G125" s="36"/>
      <c r="W125" s="36"/>
    </row>
    <row r="126" spans="1:23" x14ac:dyDescent="0.2">
      <c r="A126" s="36" t="s">
        <v>93</v>
      </c>
      <c r="G126" s="36" t="s">
        <v>93</v>
      </c>
      <c r="W126" s="36"/>
    </row>
  </sheetData>
  <sheetProtection algorithmName="SHA-512" hashValue="fLUmDjUEgacd+AGEJqQaPu8H0LeuM4SYBd9K/0Llw2UEF+ur0AFnoDLAW0FtTQYxV80rCeUisQipjRd0Aro7OA==" saltValue="JdR5lwa59VZ8OXLuP93mA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>
        <v>5673000</v>
      </c>
      <c r="W9" s="120"/>
    </row>
    <row r="10" spans="1:23" ht="12.95" customHeight="1" x14ac:dyDescent="0.2">
      <c r="A10" s="58" t="s">
        <v>37</v>
      </c>
      <c r="B10" s="118">
        <v>2000000</v>
      </c>
      <c r="C10" s="118"/>
      <c r="D10" s="118"/>
      <c r="E10" s="118">
        <f t="shared" ref="E10:E17" si="0">$B10      +$C10      +$D10</f>
        <v>2000000</v>
      </c>
      <c r="F10" s="119">
        <v>2000000</v>
      </c>
      <c r="G10" s="120">
        <v>2000000</v>
      </c>
      <c r="H10" s="119">
        <v>254000</v>
      </c>
      <c r="I10" s="120">
        <v>153661</v>
      </c>
      <c r="J10" s="119">
        <v>1736000</v>
      </c>
      <c r="K10" s="120">
        <v>972230</v>
      </c>
      <c r="L10" s="119"/>
      <c r="M10" s="120">
        <v>25980</v>
      </c>
      <c r="N10" s="119"/>
      <c r="O10" s="120">
        <v>249843</v>
      </c>
      <c r="P10" s="119">
        <f t="shared" ref="P10:P17" si="1">$H10      +$J10      +$L10      +$N10</f>
        <v>1990000</v>
      </c>
      <c r="Q10" s="120">
        <f t="shared" ref="Q10:Q17" si="2">$I10      +$K10      +$M10      +$O10</f>
        <v>1401714</v>
      </c>
      <c r="R10" s="59">
        <f t="shared" ref="R10:R17" si="3">IF(($L10      =0),0,((($N10      -$L10      )/$L10      )*100))</f>
        <v>0</v>
      </c>
      <c r="S10" s="60">
        <f t="shared" ref="S10:S17" si="4">IF(($M10      =0),0,((($O10      -$M10      )/$M10      )*100))</f>
        <v>861.67436489607394</v>
      </c>
      <c r="T10" s="59">
        <f t="shared" ref="T10:T17" si="5">IF(($E10      =0),0,(($P10      /$E10      )*100))</f>
        <v>99.5</v>
      </c>
      <c r="U10" s="61">
        <f t="shared" ref="U10:U17" si="6">IF(($E10      =0),0,(($Q10      /$E10      )*100))</f>
        <v>70.085699999999989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>
        <v>48396000</v>
      </c>
      <c r="C13" s="118"/>
      <c r="D13" s="118"/>
      <c r="E13" s="118">
        <f t="shared" si="0"/>
        <v>48396000</v>
      </c>
      <c r="F13" s="119" t="s">
        <v>36</v>
      </c>
      <c r="G13" s="120" t="s">
        <v>36</v>
      </c>
      <c r="H13" s="119"/>
      <c r="I13" s="120">
        <v>1288029</v>
      </c>
      <c r="J13" s="119"/>
      <c r="K13" s="120">
        <v>9463718</v>
      </c>
      <c r="L13" s="119"/>
      <c r="M13" s="120">
        <v>14038338</v>
      </c>
      <c r="N13" s="119"/>
      <c r="O13" s="120">
        <v>91392155</v>
      </c>
      <c r="P13" s="119">
        <f t="shared" si="1"/>
        <v>0</v>
      </c>
      <c r="Q13" s="120">
        <f t="shared" si="2"/>
        <v>116182240</v>
      </c>
      <c r="R13" s="59">
        <f t="shared" si="3"/>
        <v>0</v>
      </c>
      <c r="S13" s="60">
        <f t="shared" si="4"/>
        <v>551.01833992029538</v>
      </c>
      <c r="T13" s="59">
        <f t="shared" si="5"/>
        <v>0</v>
      </c>
      <c r="U13" s="61">
        <f t="shared" si="6"/>
        <v>240.06579056120341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>
        <v>1840000</v>
      </c>
      <c r="C15" s="118"/>
      <c r="D15" s="118"/>
      <c r="E15" s="118">
        <f t="shared" si="0"/>
        <v>1840000</v>
      </c>
      <c r="F15" s="119">
        <v>1840000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52236000</v>
      </c>
      <c r="C17" s="121">
        <f>SUM(C9:C16)</f>
        <v>0</v>
      </c>
      <c r="D17" s="121"/>
      <c r="E17" s="121">
        <f t="shared" si="0"/>
        <v>52236000</v>
      </c>
      <c r="F17" s="122">
        <f t="shared" ref="F17:O17" si="7">SUM(F9:F16)</f>
        <v>3840000</v>
      </c>
      <c r="G17" s="123">
        <f t="shared" si="7"/>
        <v>2000000</v>
      </c>
      <c r="H17" s="122">
        <f t="shared" si="7"/>
        <v>254000</v>
      </c>
      <c r="I17" s="123">
        <f t="shared" si="7"/>
        <v>1441690</v>
      </c>
      <c r="J17" s="122">
        <f t="shared" si="7"/>
        <v>1736000</v>
      </c>
      <c r="K17" s="123">
        <f t="shared" si="7"/>
        <v>10435948</v>
      </c>
      <c r="L17" s="122">
        <f t="shared" si="7"/>
        <v>0</v>
      </c>
      <c r="M17" s="123">
        <f t="shared" si="7"/>
        <v>14064318</v>
      </c>
      <c r="N17" s="122">
        <f t="shared" si="7"/>
        <v>0</v>
      </c>
      <c r="O17" s="123">
        <f t="shared" si="7"/>
        <v>91641998</v>
      </c>
      <c r="P17" s="122">
        <f t="shared" si="1"/>
        <v>1990000</v>
      </c>
      <c r="Q17" s="123">
        <f t="shared" si="2"/>
        <v>117583954</v>
      </c>
      <c r="R17" s="63">
        <f t="shared" si="3"/>
        <v>0</v>
      </c>
      <c r="S17" s="64">
        <f t="shared" si="4"/>
        <v>551.59219238359083</v>
      </c>
      <c r="T17" s="63">
        <f>IF((SUM($E9:$E14))=0,0,(P17/(SUM($E9:$E14))*100))</f>
        <v>3.9487260893721725</v>
      </c>
      <c r="U17" s="65">
        <f>IF((SUM($E9:$E14))=0,0,(Q17/(SUM($E9:$E14))*100))</f>
        <v>233.32001349313435</v>
      </c>
      <c r="V17" s="122">
        <f>SUM(V9:V16)</f>
        <v>5673000</v>
      </c>
      <c r="W17" s="123">
        <f>SUM(W9:W16)</f>
        <v>0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>
        <v>235430000</v>
      </c>
      <c r="C30" s="118"/>
      <c r="D30" s="118"/>
      <c r="E30" s="118">
        <f>$B30      +$C30      +$D30</f>
        <v>235430000</v>
      </c>
      <c r="F30" s="119">
        <v>235430000</v>
      </c>
      <c r="G30" s="120">
        <v>214430000</v>
      </c>
      <c r="H30" s="119">
        <v>9399000</v>
      </c>
      <c r="I30" s="120">
        <v>10866785</v>
      </c>
      <c r="J30" s="119">
        <v>14221000</v>
      </c>
      <c r="K30" s="120">
        <v>16490727</v>
      </c>
      <c r="L30" s="119">
        <v>8175000</v>
      </c>
      <c r="M30" s="120">
        <v>9953020</v>
      </c>
      <c r="N30" s="119">
        <v>14964000</v>
      </c>
      <c r="O30" s="120">
        <v>18160439</v>
      </c>
      <c r="P30" s="119">
        <f>$H30      +$J30      +$L30      +$N30</f>
        <v>46759000</v>
      </c>
      <c r="Q30" s="120">
        <f>$I30      +$K30      +$M30      +$O30</f>
        <v>55470971</v>
      </c>
      <c r="R30" s="59">
        <f>IF(($L30      =0),0,((($N30      -$L30      )/$L30      )*100))</f>
        <v>83.045871559633028</v>
      </c>
      <c r="S30" s="60">
        <f>IF(($M30      =0),0,((($O30      -$M30      )/$M30      )*100))</f>
        <v>82.461594571295947</v>
      </c>
      <c r="T30" s="59">
        <f>IF(($E30      =0),0,(($P30      /$E30      )*100))</f>
        <v>19.86110521174022</v>
      </c>
      <c r="U30" s="61">
        <f>IF(($E30      =0),0,(($Q30      /$E30      )*100))</f>
        <v>23.561555876481332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235430000</v>
      </c>
      <c r="C32" s="121">
        <f>SUM(C28:C31)</f>
        <v>0</v>
      </c>
      <c r="D32" s="121"/>
      <c r="E32" s="121">
        <f>$B32      +$C32      +$D32</f>
        <v>235430000</v>
      </c>
      <c r="F32" s="122">
        <f t="shared" ref="F32:O32" si="16">SUM(F28:F31)</f>
        <v>235430000</v>
      </c>
      <c r="G32" s="123">
        <f t="shared" si="16"/>
        <v>214430000</v>
      </c>
      <c r="H32" s="122">
        <f t="shared" si="16"/>
        <v>9399000</v>
      </c>
      <c r="I32" s="123">
        <f t="shared" si="16"/>
        <v>10866785</v>
      </c>
      <c r="J32" s="122">
        <f t="shared" si="16"/>
        <v>14221000</v>
      </c>
      <c r="K32" s="123">
        <f t="shared" si="16"/>
        <v>16490727</v>
      </c>
      <c r="L32" s="122">
        <f t="shared" si="16"/>
        <v>8175000</v>
      </c>
      <c r="M32" s="123">
        <f t="shared" si="16"/>
        <v>9953020</v>
      </c>
      <c r="N32" s="122">
        <f t="shared" si="16"/>
        <v>14964000</v>
      </c>
      <c r="O32" s="123">
        <f t="shared" si="16"/>
        <v>18160439</v>
      </c>
      <c r="P32" s="122">
        <f>$H32      +$J32      +$L32      +$N32</f>
        <v>46759000</v>
      </c>
      <c r="Q32" s="123">
        <f>$I32      +$K32      +$M32      +$O32</f>
        <v>55470971</v>
      </c>
      <c r="R32" s="63">
        <f>IF(($L32      =0),0,((($N32      -$L32      )/$L32      )*100))</f>
        <v>83.045871559633028</v>
      </c>
      <c r="S32" s="64">
        <f>IF(($M32      =0),0,((($O32      -$M32      )/$M32      )*100))</f>
        <v>82.461594571295947</v>
      </c>
      <c r="T32" s="63">
        <f>IF($E32   =0,0,($P32   /$E32   )*100)</f>
        <v>19.86110521174022</v>
      </c>
      <c r="U32" s="65">
        <f>IF($E32   =0,0,($Q32   /$E32   )*100)</f>
        <v>23.561555876481332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1524000</v>
      </c>
      <c r="C34" s="118"/>
      <c r="D34" s="118"/>
      <c r="E34" s="118">
        <f>$B34      +$C34      +$D34</f>
        <v>1524000</v>
      </c>
      <c r="F34" s="119">
        <v>1524000</v>
      </c>
      <c r="G34" s="120">
        <v>838000</v>
      </c>
      <c r="H34" s="119"/>
      <c r="I34" s="120">
        <v>57</v>
      </c>
      <c r="J34" s="119">
        <v>104000</v>
      </c>
      <c r="K34" s="120">
        <v>549511</v>
      </c>
      <c r="L34" s="119">
        <v>512000</v>
      </c>
      <c r="M34" s="120">
        <v>514711</v>
      </c>
      <c r="N34" s="119">
        <v>222000</v>
      </c>
      <c r="O34" s="120">
        <v>404544</v>
      </c>
      <c r="P34" s="119">
        <f>$H34      +$J34      +$L34      +$N34</f>
        <v>838000</v>
      </c>
      <c r="Q34" s="120">
        <f>$I34      +$K34      +$M34      +$O34</f>
        <v>1468823</v>
      </c>
      <c r="R34" s="59">
        <f>IF(($L34      =0),0,((($N34      -$L34      )/$L34      )*100))</f>
        <v>-56.640625</v>
      </c>
      <c r="S34" s="60">
        <f>IF(($M34      =0),0,((($O34      -$M34      )/$M34      )*100))</f>
        <v>-21.403661472165933</v>
      </c>
      <c r="T34" s="59">
        <f>IF(($E34      =0),0,(($P34      /$E34      )*100))</f>
        <v>54.986876640419943</v>
      </c>
      <c r="U34" s="61">
        <f>IF(($E34      =0),0,(($Q34      /$E34      )*100))</f>
        <v>96.379461942257223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1524000</v>
      </c>
      <c r="C35" s="121">
        <f>C34</f>
        <v>0</v>
      </c>
      <c r="D35" s="121"/>
      <c r="E35" s="121">
        <f>$B35      +$C35      +$D35</f>
        <v>1524000</v>
      </c>
      <c r="F35" s="122">
        <f t="shared" ref="F35:O35" si="17">F34</f>
        <v>1524000</v>
      </c>
      <c r="G35" s="123">
        <f t="shared" si="17"/>
        <v>838000</v>
      </c>
      <c r="H35" s="122">
        <f t="shared" si="17"/>
        <v>0</v>
      </c>
      <c r="I35" s="123">
        <f t="shared" si="17"/>
        <v>57</v>
      </c>
      <c r="J35" s="122">
        <f t="shared" si="17"/>
        <v>104000</v>
      </c>
      <c r="K35" s="123">
        <f t="shared" si="17"/>
        <v>549511</v>
      </c>
      <c r="L35" s="122">
        <f t="shared" si="17"/>
        <v>512000</v>
      </c>
      <c r="M35" s="123">
        <f t="shared" si="17"/>
        <v>514711</v>
      </c>
      <c r="N35" s="122">
        <f t="shared" si="17"/>
        <v>222000</v>
      </c>
      <c r="O35" s="123">
        <f t="shared" si="17"/>
        <v>404544</v>
      </c>
      <c r="P35" s="122">
        <f>$H35      +$J35      +$L35      +$N35</f>
        <v>838000</v>
      </c>
      <c r="Q35" s="123">
        <f>$I35      +$K35      +$M35      +$O35</f>
        <v>1468823</v>
      </c>
      <c r="R35" s="63">
        <f>IF(($L35      =0),0,((($N35      -$L35      )/$L35      )*100))</f>
        <v>-56.640625</v>
      </c>
      <c r="S35" s="64">
        <f>IF(($M35      =0),0,((($O35      -$M35      )/$M35      )*100))</f>
        <v>-21.403661472165933</v>
      </c>
      <c r="T35" s="63">
        <f>IF($E35   =0,0,($P35   /$E35   )*100)</f>
        <v>54.986876640419943</v>
      </c>
      <c r="U35" s="65">
        <f>IF($E35   =0,0,($Q35   /$E35   )*100)</f>
        <v>96.379461942257223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5682000</v>
      </c>
      <c r="C38" s="118">
        <v>1968000</v>
      </c>
      <c r="D38" s="118"/>
      <c r="E38" s="118">
        <f t="shared" si="18"/>
        <v>7650000</v>
      </c>
      <c r="F38" s="119">
        <v>5682000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5682000</v>
      </c>
      <c r="C42" s="121">
        <f>SUM(C37:C41)</f>
        <v>1968000</v>
      </c>
      <c r="D42" s="121"/>
      <c r="E42" s="121">
        <f t="shared" si="18"/>
        <v>7650000</v>
      </c>
      <c r="F42" s="122">
        <f t="shared" ref="F42:O42" si="25">SUM(F37:F41)</f>
        <v>5682000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>
        <v>315530000</v>
      </c>
      <c r="C67" s="118"/>
      <c r="D67" s="118"/>
      <c r="E67" s="118">
        <f t="shared" si="35"/>
        <v>315530000</v>
      </c>
      <c r="F67" s="119">
        <v>315530000</v>
      </c>
      <c r="G67" s="120">
        <v>298070000</v>
      </c>
      <c r="H67" s="119">
        <v>54675000</v>
      </c>
      <c r="I67" s="120">
        <v>40499270</v>
      </c>
      <c r="J67" s="119">
        <v>69853000</v>
      </c>
      <c r="K67" s="120">
        <v>53959582</v>
      </c>
      <c r="L67" s="119">
        <v>52229000</v>
      </c>
      <c r="M67" s="120">
        <v>73173393</v>
      </c>
      <c r="N67" s="119">
        <v>68801000</v>
      </c>
      <c r="O67" s="120">
        <v>55801249</v>
      </c>
      <c r="P67" s="119">
        <f t="shared" si="36"/>
        <v>245558000</v>
      </c>
      <c r="Q67" s="120">
        <f t="shared" si="37"/>
        <v>223433494</v>
      </c>
      <c r="R67" s="59">
        <f t="shared" si="38"/>
        <v>31.729498937371957</v>
      </c>
      <c r="S67" s="60">
        <f t="shared" si="39"/>
        <v>-23.741066646998316</v>
      </c>
      <c r="T67" s="59">
        <f t="shared" si="40"/>
        <v>77.823978702500554</v>
      </c>
      <c r="U67" s="61">
        <f t="shared" si="41"/>
        <v>70.812123728330107</v>
      </c>
      <c r="V67" s="119">
        <v>14883000</v>
      </c>
      <c r="W67" s="120">
        <v>525000</v>
      </c>
    </row>
    <row r="68" spans="1:23" ht="12.95" customHeight="1" x14ac:dyDescent="0.2">
      <c r="A68" s="62" t="s">
        <v>44</v>
      </c>
      <c r="B68" s="121">
        <f>SUM(B63:B67)</f>
        <v>315530000</v>
      </c>
      <c r="C68" s="121">
        <f>SUM(C63:C67)</f>
        <v>0</v>
      </c>
      <c r="D68" s="121"/>
      <c r="E68" s="121">
        <f t="shared" si="35"/>
        <v>315530000</v>
      </c>
      <c r="F68" s="122">
        <f t="shared" ref="F68:O68" si="42">SUM(F63:F67)</f>
        <v>315530000</v>
      </c>
      <c r="G68" s="123">
        <f t="shared" si="42"/>
        <v>298070000</v>
      </c>
      <c r="H68" s="122">
        <f t="shared" si="42"/>
        <v>54675000</v>
      </c>
      <c r="I68" s="123">
        <f t="shared" si="42"/>
        <v>40499270</v>
      </c>
      <c r="J68" s="122">
        <f t="shared" si="42"/>
        <v>69853000</v>
      </c>
      <c r="K68" s="123">
        <f t="shared" si="42"/>
        <v>53959582</v>
      </c>
      <c r="L68" s="122">
        <f t="shared" si="42"/>
        <v>52229000</v>
      </c>
      <c r="M68" s="123">
        <f t="shared" si="42"/>
        <v>73173393</v>
      </c>
      <c r="N68" s="122">
        <f t="shared" si="42"/>
        <v>68801000</v>
      </c>
      <c r="O68" s="123">
        <f t="shared" si="42"/>
        <v>55801249</v>
      </c>
      <c r="P68" s="122">
        <f t="shared" si="36"/>
        <v>245558000</v>
      </c>
      <c r="Q68" s="123">
        <f t="shared" si="37"/>
        <v>223433494</v>
      </c>
      <c r="R68" s="63">
        <f t="shared" si="38"/>
        <v>31.729498937371957</v>
      </c>
      <c r="S68" s="64">
        <f t="shared" si="39"/>
        <v>-23.741066646998316</v>
      </c>
      <c r="T68" s="63">
        <f>IF((+$E63+$E65+$E66++$E67) =0,0,(P68   /(+$E63+$E65+$E66+$E67) )*100)</f>
        <v>77.823978702500554</v>
      </c>
      <c r="U68" s="65">
        <f>IF((+$E63+$E65+$E67) =0,0,(Q68  /(+$E63+$E65+$E67) )*100)</f>
        <v>70.812123728330107</v>
      </c>
      <c r="V68" s="122">
        <f>SUM(V63:V67)</f>
        <v>14883000</v>
      </c>
      <c r="W68" s="123">
        <f>SUM(W63:W67)</f>
        <v>525000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610402000</v>
      </c>
      <c r="C69" s="130">
        <f>SUM(C9:C16,C19:C25,C28:C31,C34,C37:C41,C44:C54,C57:C60,C63:C67)</f>
        <v>1968000</v>
      </c>
      <c r="D69" s="130"/>
      <c r="E69" s="130">
        <f t="shared" si="35"/>
        <v>612370000</v>
      </c>
      <c r="F69" s="131">
        <f t="shared" ref="F69:O69" si="43">SUM(F9:F16,F19:F25,F28:F31,F34,F37:F41,F44:F54,F57:F60,F63:F67)</f>
        <v>562006000</v>
      </c>
      <c r="G69" s="132">
        <f t="shared" si="43"/>
        <v>515338000</v>
      </c>
      <c r="H69" s="131">
        <f t="shared" si="43"/>
        <v>64328000</v>
      </c>
      <c r="I69" s="132">
        <f t="shared" si="43"/>
        <v>52807802</v>
      </c>
      <c r="J69" s="131">
        <f t="shared" si="43"/>
        <v>85914000</v>
      </c>
      <c r="K69" s="132">
        <f t="shared" si="43"/>
        <v>81435768</v>
      </c>
      <c r="L69" s="131">
        <f t="shared" si="43"/>
        <v>60916000</v>
      </c>
      <c r="M69" s="132">
        <f t="shared" si="43"/>
        <v>97705442</v>
      </c>
      <c r="N69" s="131">
        <f t="shared" si="43"/>
        <v>83987000</v>
      </c>
      <c r="O69" s="132">
        <f t="shared" si="43"/>
        <v>166008230</v>
      </c>
      <c r="P69" s="131">
        <f t="shared" si="36"/>
        <v>295145000</v>
      </c>
      <c r="Q69" s="132">
        <f t="shared" si="37"/>
        <v>397957242</v>
      </c>
      <c r="R69" s="72">
        <f t="shared" si="38"/>
        <v>37.873465099481251</v>
      </c>
      <c r="S69" s="73">
        <f t="shared" si="39"/>
        <v>69.906841013011331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48.955845276008489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66.0093620621019</v>
      </c>
      <c r="V69" s="131">
        <f>SUM(V9:V16,V19:V25,V28:V31,V34,V37:V41,V44:V54,V57:V60,V63:V67)</f>
        <v>20556000</v>
      </c>
      <c r="W69" s="132">
        <f>SUM(W9:W16,W19:W25,W28:W31,W34,W37:W41,W44:W54,W57:W60,W63:W67)</f>
        <v>525000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/>
      <c r="C71" s="118"/>
      <c r="D71" s="118"/>
      <c r="E71" s="118">
        <f>$B71      +$C71      +$D71</f>
        <v>0</v>
      </c>
      <c r="F71" s="119"/>
      <c r="G71" s="120"/>
      <c r="H71" s="119"/>
      <c r="I71" s="120"/>
      <c r="J71" s="119"/>
      <c r="K71" s="120"/>
      <c r="L71" s="119"/>
      <c r="M71" s="120"/>
      <c r="N71" s="119"/>
      <c r="O71" s="120"/>
      <c r="P71" s="119">
        <f>$H71      +$J71      +$L71      +$N71</f>
        <v>0</v>
      </c>
      <c r="Q71" s="120">
        <f>$I71      +$K71      +$M71      +$O71</f>
        <v>0</v>
      </c>
      <c r="R71" s="59">
        <f>IF(($L71      =0),0,((($N71      -$L71      )/$L71      )*100))</f>
        <v>0</v>
      </c>
      <c r="S71" s="60">
        <f>IF(($M71      =0),0,((($O71      -$M71      )/$M71      )*100))</f>
        <v>0</v>
      </c>
      <c r="T71" s="59">
        <f>IF(($E71      =0),0,(($P71      /$E71      )*100))</f>
        <v>0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0</v>
      </c>
      <c r="C73" s="127">
        <f>SUM(C71:C72)</f>
        <v>0</v>
      </c>
      <c r="D73" s="127"/>
      <c r="E73" s="127">
        <f>$B73      +$C73      +$D73</f>
        <v>0</v>
      </c>
      <c r="F73" s="128">
        <f t="shared" ref="F73:O73" si="44">SUM(F71:F72)</f>
        <v>0</v>
      </c>
      <c r="G73" s="129">
        <f t="shared" si="44"/>
        <v>0</v>
      </c>
      <c r="H73" s="128">
        <f t="shared" si="44"/>
        <v>0</v>
      </c>
      <c r="I73" s="129">
        <f t="shared" si="44"/>
        <v>0</v>
      </c>
      <c r="J73" s="128">
        <f t="shared" si="44"/>
        <v>0</v>
      </c>
      <c r="K73" s="129">
        <f t="shared" si="44"/>
        <v>0</v>
      </c>
      <c r="L73" s="128">
        <f t="shared" si="44"/>
        <v>0</v>
      </c>
      <c r="M73" s="129">
        <f t="shared" si="44"/>
        <v>0</v>
      </c>
      <c r="N73" s="128">
        <f t="shared" si="44"/>
        <v>0</v>
      </c>
      <c r="O73" s="129">
        <f t="shared" si="44"/>
        <v>0</v>
      </c>
      <c r="P73" s="128">
        <f>$H73      +$J73      +$L73      +$N73</f>
        <v>0</v>
      </c>
      <c r="Q73" s="129">
        <f>$I73      +$K73      +$M73      +$O73</f>
        <v>0</v>
      </c>
      <c r="R73" s="68">
        <f>IF(($L73      =0),0,((($N73      -$L73      )/$L73      )*100))</f>
        <v>0</v>
      </c>
      <c r="S73" s="69">
        <f>IF(($M73      =0),0,((($O73      -$M73      )/$M73      )*100))</f>
        <v>0</v>
      </c>
      <c r="T73" s="68">
        <f>IF(($E71      =0),0,(($P71      /$E71      )*100))</f>
        <v>0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0</v>
      </c>
      <c r="C74" s="130">
        <f>SUM(C71:C72)</f>
        <v>0</v>
      </c>
      <c r="D74" s="130"/>
      <c r="E74" s="130">
        <f>$B74      +$C74      +$D74</f>
        <v>0</v>
      </c>
      <c r="F74" s="131">
        <f t="shared" ref="F74:O74" si="45">SUM(F71:F72)</f>
        <v>0</v>
      </c>
      <c r="G74" s="132">
        <f t="shared" si="45"/>
        <v>0</v>
      </c>
      <c r="H74" s="131">
        <f t="shared" si="45"/>
        <v>0</v>
      </c>
      <c r="I74" s="132">
        <f t="shared" si="45"/>
        <v>0</v>
      </c>
      <c r="J74" s="131">
        <f t="shared" si="45"/>
        <v>0</v>
      </c>
      <c r="K74" s="132">
        <f t="shared" si="45"/>
        <v>0</v>
      </c>
      <c r="L74" s="131">
        <f t="shared" si="45"/>
        <v>0</v>
      </c>
      <c r="M74" s="132">
        <f t="shared" si="45"/>
        <v>0</v>
      </c>
      <c r="N74" s="131">
        <f t="shared" si="45"/>
        <v>0</v>
      </c>
      <c r="O74" s="132">
        <f t="shared" si="45"/>
        <v>0</v>
      </c>
      <c r="P74" s="131">
        <f>$H74      +$J74      +$L74      +$N74</f>
        <v>0</v>
      </c>
      <c r="Q74" s="132">
        <f>$I74      +$K74      +$M74      +$O74</f>
        <v>0</v>
      </c>
      <c r="R74" s="72">
        <f>IF(($L74      =0),0,((($N74      -$L74      )/$L74      )*100))</f>
        <v>0</v>
      </c>
      <c r="S74" s="73">
        <f>IF(($M74      =0),0,((($O74      -$M74      )/$M74      )*100))</f>
        <v>0</v>
      </c>
      <c r="T74" s="72">
        <f>IF(($E71      =0),0,(($P71      /$E71      )*100))</f>
        <v>0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610402000</v>
      </c>
      <c r="C75" s="130">
        <f>SUM(C9:C16,C19:C25,C28:C31,C34,C37:C41,C44:C54,C57:C60,C63:C67,C71:C72)</f>
        <v>1968000</v>
      </c>
      <c r="D75" s="130"/>
      <c r="E75" s="130">
        <f>$B75      +$C75      +$D75</f>
        <v>612370000</v>
      </c>
      <c r="F75" s="131">
        <f t="shared" ref="F75:O75" si="46">SUM(F9:F16,F19:F25,F28:F31,F34,F37:F41,F44:F54,F57:F60,F63:F67,F71:F72)</f>
        <v>562006000</v>
      </c>
      <c r="G75" s="132">
        <f t="shared" si="46"/>
        <v>515338000</v>
      </c>
      <c r="H75" s="131">
        <f t="shared" si="46"/>
        <v>64328000</v>
      </c>
      <c r="I75" s="132">
        <f t="shared" si="46"/>
        <v>52807802</v>
      </c>
      <c r="J75" s="131">
        <f t="shared" si="46"/>
        <v>85914000</v>
      </c>
      <c r="K75" s="132">
        <f t="shared" si="46"/>
        <v>81435768</v>
      </c>
      <c r="L75" s="131">
        <f t="shared" si="46"/>
        <v>60916000</v>
      </c>
      <c r="M75" s="132">
        <f t="shared" si="46"/>
        <v>97705442</v>
      </c>
      <c r="N75" s="131">
        <f t="shared" si="46"/>
        <v>83987000</v>
      </c>
      <c r="O75" s="132">
        <f t="shared" si="46"/>
        <v>166008230</v>
      </c>
      <c r="P75" s="131">
        <f>$H75      +$J75      +$L75      +$N75</f>
        <v>295145000</v>
      </c>
      <c r="Q75" s="132">
        <f>$I75      +$K75      +$M75      +$O75</f>
        <v>397957242</v>
      </c>
      <c r="R75" s="72">
        <f>IF(($L75      =0),0,((($N75      -$L75      )/$L75      )*100))</f>
        <v>37.873465099481251</v>
      </c>
      <c r="S75" s="73">
        <f>IF(($M75      =0),0,((($O75      -$M75      )/$M75      )*100))</f>
        <v>69.906841013011331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48.955845276008489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66.0093620621019</v>
      </c>
      <c r="V75" s="131">
        <f>SUM(V9:V16,V19:V25,V28:V31,V34,V37:V41,V44:V54,V57:V60,V63:V67,V71:V72)</f>
        <v>20556000</v>
      </c>
      <c r="W75" s="132">
        <f>SUM(W9:W16,W19:W25,W28:W31,W34,W37:W41,W44:W54,W57:W60,W63:W67,W71:W72)</f>
        <v>525000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137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138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139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140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141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142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143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144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145</v>
      </c>
    </row>
    <row r="118" spans="1:23" x14ac:dyDescent="0.2">
      <c r="A118" s="35" t="s">
        <v>146</v>
      </c>
    </row>
    <row r="119" spans="1:23" x14ac:dyDescent="0.2">
      <c r="A119" s="35" t="s">
        <v>147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148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149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150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c32EDPTwKbrYSP7qc/KrTZr9R7HbmKDGY2hQYGyYPpz8uI7cmE9ZhoPC5Pxea6vmP0kVYMv5yeLYGkZ9ihSQPw==" saltValue="6/TdijwK1FCY4iCtkkv9S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1832000</v>
      </c>
      <c r="I10" s="120"/>
      <c r="J10" s="119">
        <v>207000</v>
      </c>
      <c r="K10" s="120"/>
      <c r="L10" s="119">
        <v>207000</v>
      </c>
      <c r="M10" s="120"/>
      <c r="N10" s="119">
        <v>754000</v>
      </c>
      <c r="O10" s="120">
        <v>13225620</v>
      </c>
      <c r="P10" s="119">
        <f t="shared" ref="P10:P17" si="1">$H10      +$J10      +$L10      +$N10</f>
        <v>3000000</v>
      </c>
      <c r="Q10" s="120">
        <f t="shared" ref="Q10:Q17" si="2">$I10      +$K10      +$M10      +$O10</f>
        <v>13225620</v>
      </c>
      <c r="R10" s="59">
        <f t="shared" ref="R10:R17" si="3">IF(($L10      =0),0,((($N10      -$L10      )/$L10      )*100))</f>
        <v>264.2512077294686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100</v>
      </c>
      <c r="U10" s="61">
        <f t="shared" ref="U10:U17" si="6">IF(($E10      =0),0,(($Q10      /$E10      )*100))</f>
        <v>440.85400000000004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1832000</v>
      </c>
      <c r="I17" s="123">
        <f t="shared" si="7"/>
        <v>0</v>
      </c>
      <c r="J17" s="122">
        <f t="shared" si="7"/>
        <v>207000</v>
      </c>
      <c r="K17" s="123">
        <f t="shared" si="7"/>
        <v>0</v>
      </c>
      <c r="L17" s="122">
        <f t="shared" si="7"/>
        <v>207000</v>
      </c>
      <c r="M17" s="123">
        <f t="shared" si="7"/>
        <v>0</v>
      </c>
      <c r="N17" s="122">
        <f t="shared" si="7"/>
        <v>754000</v>
      </c>
      <c r="O17" s="123">
        <f t="shared" si="7"/>
        <v>13225620</v>
      </c>
      <c r="P17" s="122">
        <f t="shared" si="1"/>
        <v>3000000</v>
      </c>
      <c r="Q17" s="123">
        <f t="shared" si="2"/>
        <v>13225620</v>
      </c>
      <c r="R17" s="63">
        <f t="shared" si="3"/>
        <v>264.2512077294686</v>
      </c>
      <c r="S17" s="64">
        <f t="shared" si="4"/>
        <v>0</v>
      </c>
      <c r="T17" s="63">
        <f>IF((SUM($E9:$E14))=0,0,(P17/(SUM($E9:$E14))*100))</f>
        <v>100</v>
      </c>
      <c r="U17" s="65">
        <f>IF((SUM($E9:$E14))=0,0,(Q17/(SUM($E9:$E14))*100))</f>
        <v>440.85400000000004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/>
      <c r="C34" s="118"/>
      <c r="D34" s="118"/>
      <c r="E34" s="118">
        <f>$B34      +$C34      +$D34</f>
        <v>0</v>
      </c>
      <c r="F34" s="119"/>
      <c r="G34" s="120"/>
      <c r="H34" s="119"/>
      <c r="I34" s="120"/>
      <c r="J34" s="119"/>
      <c r="K34" s="120"/>
      <c r="L34" s="119"/>
      <c r="M34" s="120"/>
      <c r="N34" s="119"/>
      <c r="O34" s="120"/>
      <c r="P34" s="119">
        <f>$H34      +$J34      +$L34      +$N34</f>
        <v>0</v>
      </c>
      <c r="Q34" s="120">
        <f>$I34      +$K34      +$M34      +$O34</f>
        <v>0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0</v>
      </c>
      <c r="U34" s="61">
        <f>IF(($E34      =0),0,(($Q34      /$E34      )*100))</f>
        <v>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0</v>
      </c>
      <c r="C35" s="121">
        <f>C34</f>
        <v>0</v>
      </c>
      <c r="D35" s="121"/>
      <c r="E35" s="121">
        <f>$B35      +$C35      +$D35</f>
        <v>0</v>
      </c>
      <c r="F35" s="122">
        <f t="shared" ref="F35:O35" si="17">F34</f>
        <v>0</v>
      </c>
      <c r="G35" s="123">
        <f t="shared" si="17"/>
        <v>0</v>
      </c>
      <c r="H35" s="122">
        <f t="shared" si="17"/>
        <v>0</v>
      </c>
      <c r="I35" s="123">
        <f t="shared" si="17"/>
        <v>0</v>
      </c>
      <c r="J35" s="122">
        <f t="shared" si="17"/>
        <v>0</v>
      </c>
      <c r="K35" s="123">
        <f t="shared" si="17"/>
        <v>0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0</v>
      </c>
      <c r="Q35" s="123">
        <f>$I35      +$K35      +$M35      +$O35</f>
        <v>0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0</v>
      </c>
      <c r="U35" s="65">
        <f>IF($E35   =0,0,($Q35   /$E35   )*100)</f>
        <v>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4845000</v>
      </c>
      <c r="C37" s="118"/>
      <c r="D37" s="118"/>
      <c r="E37" s="118">
        <f t="shared" ref="E37:E42" si="18">$B37      +$C37      +$D37</f>
        <v>4845000</v>
      </c>
      <c r="F37" s="119">
        <v>4845000</v>
      </c>
      <c r="G37" s="120">
        <v>2907000</v>
      </c>
      <c r="H37" s="119"/>
      <c r="I37" s="120"/>
      <c r="J37" s="119"/>
      <c r="K37" s="120"/>
      <c r="L37" s="119">
        <v>381000</v>
      </c>
      <c r="M37" s="120"/>
      <c r="N37" s="119">
        <v>300000</v>
      </c>
      <c r="O37" s="120">
        <v>1521863</v>
      </c>
      <c r="P37" s="119">
        <f t="shared" ref="P37:P42" si="19">$H37      +$J37      +$L37      +$N37</f>
        <v>681000</v>
      </c>
      <c r="Q37" s="120">
        <f t="shared" ref="Q37:Q42" si="20">$I37      +$K37      +$M37      +$O37</f>
        <v>1521863</v>
      </c>
      <c r="R37" s="59">
        <f t="shared" ref="R37:R42" si="21">IF(($L37      =0),0,((($N37      -$L37      )/$L37      )*100))</f>
        <v>-21.259842519685041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14.055727554179567</v>
      </c>
      <c r="U37" s="61">
        <f t="shared" ref="U37:U42" si="24">IF(($E37      =0),0,(($Q37      /$E37      )*100))</f>
        <v>31.411001031991741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65000</v>
      </c>
      <c r="C38" s="118"/>
      <c r="D38" s="118"/>
      <c r="E38" s="118">
        <f t="shared" si="18"/>
        <v>65000</v>
      </c>
      <c r="F38" s="119">
        <v>65000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4910000</v>
      </c>
      <c r="C42" s="121">
        <f>SUM(C37:C41)</f>
        <v>0</v>
      </c>
      <c r="D42" s="121"/>
      <c r="E42" s="121">
        <f t="shared" si="18"/>
        <v>4910000</v>
      </c>
      <c r="F42" s="122">
        <f t="shared" ref="F42:O42" si="25">SUM(F37:F41)</f>
        <v>4910000</v>
      </c>
      <c r="G42" s="123">
        <f t="shared" si="25"/>
        <v>2907000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381000</v>
      </c>
      <c r="M42" s="123">
        <f t="shared" si="25"/>
        <v>0</v>
      </c>
      <c r="N42" s="122">
        <f t="shared" si="25"/>
        <v>300000</v>
      </c>
      <c r="O42" s="123">
        <f t="shared" si="25"/>
        <v>1521863</v>
      </c>
      <c r="P42" s="122">
        <f t="shared" si="19"/>
        <v>681000</v>
      </c>
      <c r="Q42" s="123">
        <f t="shared" si="20"/>
        <v>1521863</v>
      </c>
      <c r="R42" s="63">
        <f t="shared" si="21"/>
        <v>-21.259842519685041</v>
      </c>
      <c r="S42" s="64">
        <f t="shared" si="22"/>
        <v>0</v>
      </c>
      <c r="T42" s="63">
        <f>IF((+$E37+$E40) =0,0,(P42   /(+$E37+$E40) )*100)</f>
        <v>14.055727554179567</v>
      </c>
      <c r="U42" s="65">
        <f>IF((+$E37+$E40) =0,0,(Q42   /(+$E37+$E40) )*100)</f>
        <v>31.411001031991741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23285000</v>
      </c>
      <c r="C53" s="118"/>
      <c r="D53" s="118"/>
      <c r="E53" s="118">
        <f t="shared" si="26"/>
        <v>23285000</v>
      </c>
      <c r="F53" s="119">
        <v>23285000</v>
      </c>
      <c r="G53" s="120">
        <v>15697000</v>
      </c>
      <c r="H53" s="119">
        <v>2707000</v>
      </c>
      <c r="I53" s="120"/>
      <c r="J53" s="119">
        <v>785000</v>
      </c>
      <c r="K53" s="120"/>
      <c r="L53" s="119"/>
      <c r="M53" s="120"/>
      <c r="N53" s="119">
        <v>3050000</v>
      </c>
      <c r="O53" s="120"/>
      <c r="P53" s="119">
        <f t="shared" si="27"/>
        <v>6542000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28.095340347863427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23285000</v>
      </c>
      <c r="C55" s="121">
        <f>SUM(C44:C54)</f>
        <v>0</v>
      </c>
      <c r="D55" s="121"/>
      <c r="E55" s="121">
        <f t="shared" si="26"/>
        <v>23285000</v>
      </c>
      <c r="F55" s="122">
        <f t="shared" ref="F55:O55" si="33">SUM(F44:F54)</f>
        <v>23285000</v>
      </c>
      <c r="G55" s="123">
        <f t="shared" si="33"/>
        <v>15697000</v>
      </c>
      <c r="H55" s="122">
        <f t="shared" si="33"/>
        <v>2707000</v>
      </c>
      <c r="I55" s="123">
        <f t="shared" si="33"/>
        <v>0</v>
      </c>
      <c r="J55" s="122">
        <f t="shared" si="33"/>
        <v>785000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3050000</v>
      </c>
      <c r="O55" s="123">
        <f t="shared" si="33"/>
        <v>0</v>
      </c>
      <c r="P55" s="122">
        <f t="shared" si="27"/>
        <v>6542000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28.095340347863427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31195000</v>
      </c>
      <c r="C69" s="130">
        <f>SUM(C9:C16,C19:C25,C28:C31,C34,C37:C41,C44:C54,C57:C60,C63:C67)</f>
        <v>0</v>
      </c>
      <c r="D69" s="130"/>
      <c r="E69" s="130">
        <f t="shared" si="35"/>
        <v>31195000</v>
      </c>
      <c r="F69" s="131">
        <f t="shared" ref="F69:O69" si="43">SUM(F9:F16,F19:F25,F28:F31,F34,F37:F41,F44:F54,F57:F60,F63:F67)</f>
        <v>31195000</v>
      </c>
      <c r="G69" s="132">
        <f t="shared" si="43"/>
        <v>21604000</v>
      </c>
      <c r="H69" s="131">
        <f t="shared" si="43"/>
        <v>4539000</v>
      </c>
      <c r="I69" s="132">
        <f t="shared" si="43"/>
        <v>0</v>
      </c>
      <c r="J69" s="131">
        <f t="shared" si="43"/>
        <v>992000</v>
      </c>
      <c r="K69" s="132">
        <f t="shared" si="43"/>
        <v>0</v>
      </c>
      <c r="L69" s="131">
        <f t="shared" si="43"/>
        <v>588000</v>
      </c>
      <c r="M69" s="132">
        <f t="shared" si="43"/>
        <v>0</v>
      </c>
      <c r="N69" s="131">
        <f t="shared" si="43"/>
        <v>4104000</v>
      </c>
      <c r="O69" s="132">
        <f t="shared" si="43"/>
        <v>14747483</v>
      </c>
      <c r="P69" s="131">
        <f t="shared" si="36"/>
        <v>10223000</v>
      </c>
      <c r="Q69" s="132">
        <f t="shared" si="37"/>
        <v>14747483</v>
      </c>
      <c r="R69" s="72">
        <f t="shared" si="38"/>
        <v>597.9591836734694</v>
      </c>
      <c r="S69" s="73">
        <f t="shared" si="39"/>
        <v>0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32.839704465146163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47.373861227112116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18062000</v>
      </c>
      <c r="C71" s="118"/>
      <c r="D71" s="118"/>
      <c r="E71" s="118">
        <f>$B71      +$C71      +$D71</f>
        <v>18062000</v>
      </c>
      <c r="F71" s="119">
        <v>18062000</v>
      </c>
      <c r="G71" s="120">
        <v>18062000</v>
      </c>
      <c r="H71" s="119">
        <v>2844000</v>
      </c>
      <c r="I71" s="120"/>
      <c r="J71" s="119">
        <v>4381000</v>
      </c>
      <c r="K71" s="120"/>
      <c r="L71" s="119">
        <v>714000</v>
      </c>
      <c r="M71" s="120"/>
      <c r="N71" s="119">
        <v>1362000</v>
      </c>
      <c r="O71" s="120">
        <v>9473386</v>
      </c>
      <c r="P71" s="119">
        <f>$H71      +$J71      +$L71      +$N71</f>
        <v>9301000</v>
      </c>
      <c r="Q71" s="120">
        <f>$I71      +$K71      +$M71      +$O71</f>
        <v>9473386</v>
      </c>
      <c r="R71" s="59">
        <f>IF(($L71      =0),0,((($N71      -$L71      )/$L71      )*100))</f>
        <v>90.756302521008408</v>
      </c>
      <c r="S71" s="60">
        <f>IF(($M71      =0),0,((($O71      -$M71      )/$M71      )*100))</f>
        <v>0</v>
      </c>
      <c r="T71" s="59">
        <f>IF(($E71      =0),0,(($P71      /$E71      )*100))</f>
        <v>51.494851068541692</v>
      </c>
      <c r="U71" s="61">
        <f>IF(($E71      =0),0,(($Q71      /$E71      )*100))</f>
        <v>52.449263647436609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>
        <v>5009000</v>
      </c>
      <c r="C72" s="118"/>
      <c r="D72" s="118"/>
      <c r="E72" s="118">
        <f>$B72      +$C72      +$D72</f>
        <v>5009000</v>
      </c>
      <c r="F72" s="119">
        <v>5009000</v>
      </c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23071000</v>
      </c>
      <c r="C73" s="127">
        <f>SUM(C71:C72)</f>
        <v>0</v>
      </c>
      <c r="D73" s="127"/>
      <c r="E73" s="127">
        <f>$B73      +$C73      +$D73</f>
        <v>23071000</v>
      </c>
      <c r="F73" s="128">
        <f t="shared" ref="F73:O73" si="44">SUM(F71:F72)</f>
        <v>23071000</v>
      </c>
      <c r="G73" s="129">
        <f t="shared" si="44"/>
        <v>18062000</v>
      </c>
      <c r="H73" s="128">
        <f t="shared" si="44"/>
        <v>2844000</v>
      </c>
      <c r="I73" s="129">
        <f t="shared" si="44"/>
        <v>0</v>
      </c>
      <c r="J73" s="128">
        <f t="shared" si="44"/>
        <v>4381000</v>
      </c>
      <c r="K73" s="129">
        <f t="shared" si="44"/>
        <v>0</v>
      </c>
      <c r="L73" s="128">
        <f t="shared" si="44"/>
        <v>714000</v>
      </c>
      <c r="M73" s="129">
        <f t="shared" si="44"/>
        <v>0</v>
      </c>
      <c r="N73" s="128">
        <f t="shared" si="44"/>
        <v>1362000</v>
      </c>
      <c r="O73" s="129">
        <f t="shared" si="44"/>
        <v>9473386</v>
      </c>
      <c r="P73" s="128">
        <f>$H73      +$J73      +$L73      +$N73</f>
        <v>9301000</v>
      </c>
      <c r="Q73" s="129">
        <f>$I73      +$K73      +$M73      +$O73</f>
        <v>9473386</v>
      </c>
      <c r="R73" s="68">
        <f>IF(($L73      =0),0,((($N73      -$L73      )/$L73      )*100))</f>
        <v>90.756302521008408</v>
      </c>
      <c r="S73" s="69">
        <f>IF(($M73      =0),0,((($O73      -$M73      )/$M73      )*100))</f>
        <v>0</v>
      </c>
      <c r="T73" s="68">
        <f>IF(($E71      =0),0,(($P71      /$E71      )*100))</f>
        <v>51.494851068541692</v>
      </c>
      <c r="U73" s="70">
        <f>IF($E71   =0,0,($Q71   /$E71 )*100)</f>
        <v>52.449263647436609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23071000</v>
      </c>
      <c r="C74" s="130">
        <f>SUM(C71:C72)</f>
        <v>0</v>
      </c>
      <c r="D74" s="130"/>
      <c r="E74" s="130">
        <f>$B74      +$C74      +$D74</f>
        <v>23071000</v>
      </c>
      <c r="F74" s="131">
        <f t="shared" ref="F74:O74" si="45">SUM(F71:F72)</f>
        <v>23071000</v>
      </c>
      <c r="G74" s="132">
        <f t="shared" si="45"/>
        <v>18062000</v>
      </c>
      <c r="H74" s="131">
        <f t="shared" si="45"/>
        <v>2844000</v>
      </c>
      <c r="I74" s="132">
        <f t="shared" si="45"/>
        <v>0</v>
      </c>
      <c r="J74" s="131">
        <f t="shared" si="45"/>
        <v>4381000</v>
      </c>
      <c r="K74" s="132">
        <f t="shared" si="45"/>
        <v>0</v>
      </c>
      <c r="L74" s="131">
        <f t="shared" si="45"/>
        <v>714000</v>
      </c>
      <c r="M74" s="132">
        <f t="shared" si="45"/>
        <v>0</v>
      </c>
      <c r="N74" s="131">
        <f t="shared" si="45"/>
        <v>1362000</v>
      </c>
      <c r="O74" s="132">
        <f t="shared" si="45"/>
        <v>9473386</v>
      </c>
      <c r="P74" s="131">
        <f>$H74      +$J74      +$L74      +$N74</f>
        <v>9301000</v>
      </c>
      <c r="Q74" s="132">
        <f>$I74      +$K74      +$M74      +$O74</f>
        <v>9473386</v>
      </c>
      <c r="R74" s="72">
        <f>IF(($L74      =0),0,((($N74      -$L74      )/$L74      )*100))</f>
        <v>90.756302521008408</v>
      </c>
      <c r="S74" s="73">
        <f>IF(($M74      =0),0,((($O74      -$M74      )/$M74      )*100))</f>
        <v>0</v>
      </c>
      <c r="T74" s="72">
        <f>IF(($E71      =0),0,(($P71      /$E71      )*100))</f>
        <v>51.494851068541692</v>
      </c>
      <c r="U74" s="76">
        <f>IF($E71   =0,0,($Q71   /$E71 )*100)</f>
        <v>52.449263647436609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54266000</v>
      </c>
      <c r="C75" s="130">
        <f>SUM(C9:C16,C19:C25,C28:C31,C34,C37:C41,C44:C54,C57:C60,C63:C67,C71:C72)</f>
        <v>0</v>
      </c>
      <c r="D75" s="130"/>
      <c r="E75" s="130">
        <f>$B75      +$C75      +$D75</f>
        <v>54266000</v>
      </c>
      <c r="F75" s="131">
        <f t="shared" ref="F75:O75" si="46">SUM(F9:F16,F19:F25,F28:F31,F34,F37:F41,F44:F54,F57:F60,F63:F67,F71:F72)</f>
        <v>54266000</v>
      </c>
      <c r="G75" s="132">
        <f t="shared" si="46"/>
        <v>39666000</v>
      </c>
      <c r="H75" s="131">
        <f t="shared" si="46"/>
        <v>7383000</v>
      </c>
      <c r="I75" s="132">
        <f t="shared" si="46"/>
        <v>0</v>
      </c>
      <c r="J75" s="131">
        <f t="shared" si="46"/>
        <v>5373000</v>
      </c>
      <c r="K75" s="132">
        <f t="shared" si="46"/>
        <v>0</v>
      </c>
      <c r="L75" s="131">
        <f t="shared" si="46"/>
        <v>1302000</v>
      </c>
      <c r="M75" s="132">
        <f t="shared" si="46"/>
        <v>0</v>
      </c>
      <c r="N75" s="131">
        <f t="shared" si="46"/>
        <v>5466000</v>
      </c>
      <c r="O75" s="132">
        <f t="shared" si="46"/>
        <v>24220869</v>
      </c>
      <c r="P75" s="131">
        <f>$H75      +$J75      +$L75      +$N75</f>
        <v>19524000</v>
      </c>
      <c r="Q75" s="132">
        <f>$I75      +$K75      +$M75      +$O75</f>
        <v>24220869</v>
      </c>
      <c r="R75" s="72">
        <f>IF(($L75      =0),0,((($N75      -$L75      )/$L75      )*100))</f>
        <v>319.81566820276498</v>
      </c>
      <c r="S75" s="73">
        <f>IF(($M75      =0),0,((($O75      -$M75      )/$M75      )*100))</f>
        <v>0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39.689380387054804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49.237414620263458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137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138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139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140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141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142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143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144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145</v>
      </c>
    </row>
    <row r="118" spans="1:23" x14ac:dyDescent="0.2">
      <c r="A118" s="35" t="s">
        <v>146</v>
      </c>
    </row>
    <row r="119" spans="1:23" x14ac:dyDescent="0.2">
      <c r="A119" s="35" t="s">
        <v>147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148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149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150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MdiLfznIUZQL8MKvYDYOCPcfrsgEXmEyZNjqKsOQeZBfFKs8R4uJHBUtA7zMh6ksy/pKIryTix5YLbNl8oangA==" saltValue="ZgqkaWqH4I4+0WU44+BAD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116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2300000</v>
      </c>
      <c r="C10" s="118"/>
      <c r="D10" s="118"/>
      <c r="E10" s="118">
        <f t="shared" ref="E10:E17" si="0">$B10      +$C10      +$D10</f>
        <v>2300000</v>
      </c>
      <c r="F10" s="119">
        <v>2300000</v>
      </c>
      <c r="G10" s="120">
        <v>2300000</v>
      </c>
      <c r="H10" s="119">
        <v>1067000</v>
      </c>
      <c r="I10" s="120"/>
      <c r="J10" s="119">
        <v>669000</v>
      </c>
      <c r="K10" s="120"/>
      <c r="L10" s="119">
        <v>446000</v>
      </c>
      <c r="M10" s="120"/>
      <c r="N10" s="119"/>
      <c r="O10" s="120"/>
      <c r="P10" s="119">
        <f t="shared" ref="P10:P17" si="1">$H10      +$J10      +$L10      +$N10</f>
        <v>2182000</v>
      </c>
      <c r="Q10" s="120">
        <f t="shared" ref="Q10:Q17" si="2">$I10      +$K10      +$M10      +$O10</f>
        <v>0</v>
      </c>
      <c r="R10" s="59">
        <f t="shared" ref="R10:R17" si="3">IF(($L10      =0),0,((($N10      -$L10      )/$L10      )*100))</f>
        <v>-100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94.869565217391312</v>
      </c>
      <c r="U10" s="61">
        <f t="shared" ref="U10:U17" si="6">IF(($E10      =0),0,(($Q10      /$E10      )*100))</f>
        <v>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2300000</v>
      </c>
      <c r="C17" s="121">
        <f>SUM(C9:C16)</f>
        <v>0</v>
      </c>
      <c r="D17" s="121"/>
      <c r="E17" s="121">
        <f t="shared" si="0"/>
        <v>2300000</v>
      </c>
      <c r="F17" s="122">
        <f t="shared" ref="F17:O17" si="7">SUM(F9:F16)</f>
        <v>2300000</v>
      </c>
      <c r="G17" s="123">
        <f t="shared" si="7"/>
        <v>2300000</v>
      </c>
      <c r="H17" s="122">
        <f t="shared" si="7"/>
        <v>1067000</v>
      </c>
      <c r="I17" s="123">
        <f t="shared" si="7"/>
        <v>0</v>
      </c>
      <c r="J17" s="122">
        <f t="shared" si="7"/>
        <v>669000</v>
      </c>
      <c r="K17" s="123">
        <f t="shared" si="7"/>
        <v>0</v>
      </c>
      <c r="L17" s="122">
        <f t="shared" si="7"/>
        <v>446000</v>
      </c>
      <c r="M17" s="123">
        <f t="shared" si="7"/>
        <v>0</v>
      </c>
      <c r="N17" s="122">
        <f t="shared" si="7"/>
        <v>0</v>
      </c>
      <c r="O17" s="123">
        <f t="shared" si="7"/>
        <v>0</v>
      </c>
      <c r="P17" s="122">
        <f t="shared" si="1"/>
        <v>2182000</v>
      </c>
      <c r="Q17" s="123">
        <f t="shared" si="2"/>
        <v>0</v>
      </c>
      <c r="R17" s="63">
        <f t="shared" si="3"/>
        <v>-100</v>
      </c>
      <c r="S17" s="64">
        <f t="shared" si="4"/>
        <v>0</v>
      </c>
      <c r="T17" s="63">
        <f>IF((SUM($E9:$E14))=0,0,(P17/(SUM($E9:$E14))*100))</f>
        <v>94.869565217391312</v>
      </c>
      <c r="U17" s="65">
        <f>IF((SUM($E9:$E14))=0,0,(Q17/(SUM($E9:$E14))*100))</f>
        <v>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1324000</v>
      </c>
      <c r="C34" s="118"/>
      <c r="D34" s="118"/>
      <c r="E34" s="118">
        <f>$B34      +$C34      +$D34</f>
        <v>1324000</v>
      </c>
      <c r="F34" s="119">
        <v>1324000</v>
      </c>
      <c r="G34" s="120">
        <v>1324000</v>
      </c>
      <c r="H34" s="119">
        <v>331000</v>
      </c>
      <c r="I34" s="120"/>
      <c r="J34" s="119">
        <v>194000</v>
      </c>
      <c r="K34" s="120"/>
      <c r="L34" s="119">
        <v>236000</v>
      </c>
      <c r="M34" s="120">
        <v>205775</v>
      </c>
      <c r="N34" s="119">
        <v>213000</v>
      </c>
      <c r="O34" s="120">
        <v>142765</v>
      </c>
      <c r="P34" s="119">
        <f>$H34      +$J34      +$L34      +$N34</f>
        <v>974000</v>
      </c>
      <c r="Q34" s="120">
        <f>$I34      +$K34      +$M34      +$O34</f>
        <v>348540</v>
      </c>
      <c r="R34" s="59">
        <f>IF(($L34      =0),0,((($N34      -$L34      )/$L34      )*100))</f>
        <v>-9.7457627118644066</v>
      </c>
      <c r="S34" s="60">
        <f>IF(($M34      =0),0,((($O34      -$M34      )/$M34      )*100))</f>
        <v>-30.62082371522294</v>
      </c>
      <c r="T34" s="59">
        <f>IF(($E34      =0),0,(($P34      /$E34      )*100))</f>
        <v>73.564954682779458</v>
      </c>
      <c r="U34" s="61">
        <f>IF(($E34      =0),0,(($Q34      /$E34      )*100))</f>
        <v>26.32477341389728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1324000</v>
      </c>
      <c r="C35" s="121">
        <f>C34</f>
        <v>0</v>
      </c>
      <c r="D35" s="121"/>
      <c r="E35" s="121">
        <f>$B35      +$C35      +$D35</f>
        <v>1324000</v>
      </c>
      <c r="F35" s="122">
        <f t="shared" ref="F35:O35" si="17">F34</f>
        <v>1324000</v>
      </c>
      <c r="G35" s="123">
        <f t="shared" si="17"/>
        <v>1324000</v>
      </c>
      <c r="H35" s="122">
        <f t="shared" si="17"/>
        <v>331000</v>
      </c>
      <c r="I35" s="123">
        <f t="shared" si="17"/>
        <v>0</v>
      </c>
      <c r="J35" s="122">
        <f t="shared" si="17"/>
        <v>194000</v>
      </c>
      <c r="K35" s="123">
        <f t="shared" si="17"/>
        <v>0</v>
      </c>
      <c r="L35" s="122">
        <f t="shared" si="17"/>
        <v>236000</v>
      </c>
      <c r="M35" s="123">
        <f t="shared" si="17"/>
        <v>205775</v>
      </c>
      <c r="N35" s="122">
        <f t="shared" si="17"/>
        <v>213000</v>
      </c>
      <c r="O35" s="123">
        <f t="shared" si="17"/>
        <v>142765</v>
      </c>
      <c r="P35" s="122">
        <f>$H35      +$J35      +$L35      +$N35</f>
        <v>974000</v>
      </c>
      <c r="Q35" s="123">
        <f>$I35      +$K35      +$M35      +$O35</f>
        <v>348540</v>
      </c>
      <c r="R35" s="63">
        <f>IF(($L35      =0),0,((($N35      -$L35      )/$L35      )*100))</f>
        <v>-9.7457627118644066</v>
      </c>
      <c r="S35" s="64">
        <f>IF(($M35      =0),0,((($O35      -$M35      )/$M35      )*100))</f>
        <v>-30.62082371522294</v>
      </c>
      <c r="T35" s="63">
        <f>IF($E35   =0,0,($P35   /$E35   )*100)</f>
        <v>73.564954682779458</v>
      </c>
      <c r="U35" s="65">
        <f>IF($E35   =0,0,($Q35   /$E35   )*100)</f>
        <v>26.32477341389728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33000</v>
      </c>
      <c r="C38" s="118">
        <v>273000</v>
      </c>
      <c r="D38" s="118"/>
      <c r="E38" s="118">
        <f t="shared" si="18"/>
        <v>306000</v>
      </c>
      <c r="F38" s="119">
        <v>33000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33000</v>
      </c>
      <c r="C42" s="121">
        <f>SUM(C37:C41)</f>
        <v>273000</v>
      </c>
      <c r="D42" s="121"/>
      <c r="E42" s="121">
        <f t="shared" si="18"/>
        <v>306000</v>
      </c>
      <c r="F42" s="122">
        <f t="shared" ref="F42:O42" si="25">SUM(F37:F41)</f>
        <v>33000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18672000</v>
      </c>
      <c r="C53" s="118"/>
      <c r="D53" s="118"/>
      <c r="E53" s="118">
        <f t="shared" si="26"/>
        <v>18672000</v>
      </c>
      <c r="F53" s="119">
        <v>18672000</v>
      </c>
      <c r="G53" s="120">
        <v>11191000</v>
      </c>
      <c r="H53" s="119">
        <v>509000</v>
      </c>
      <c r="I53" s="120"/>
      <c r="J53" s="119">
        <v>270000</v>
      </c>
      <c r="K53" s="120"/>
      <c r="L53" s="119">
        <v>1215000</v>
      </c>
      <c r="M53" s="120">
        <v>628690</v>
      </c>
      <c r="N53" s="119">
        <v>2394000</v>
      </c>
      <c r="O53" s="120">
        <v>1668778</v>
      </c>
      <c r="P53" s="119">
        <f t="shared" si="27"/>
        <v>4388000</v>
      </c>
      <c r="Q53" s="120">
        <f t="shared" si="28"/>
        <v>2297468</v>
      </c>
      <c r="R53" s="59">
        <f t="shared" si="29"/>
        <v>97.037037037037038</v>
      </c>
      <c r="S53" s="60">
        <f t="shared" si="30"/>
        <v>165.4373379567036</v>
      </c>
      <c r="T53" s="59">
        <f t="shared" si="31"/>
        <v>23.500428449014567</v>
      </c>
      <c r="U53" s="61">
        <f t="shared" si="32"/>
        <v>12.304348757497857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>
        <v>10000000</v>
      </c>
      <c r="C54" s="118"/>
      <c r="D54" s="118"/>
      <c r="E54" s="118">
        <f t="shared" si="26"/>
        <v>10000000</v>
      </c>
      <c r="F54" s="119">
        <v>10000000</v>
      </c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28672000</v>
      </c>
      <c r="C55" s="121">
        <f>SUM(C44:C54)</f>
        <v>0</v>
      </c>
      <c r="D55" s="121"/>
      <c r="E55" s="121">
        <f t="shared" si="26"/>
        <v>28672000</v>
      </c>
      <c r="F55" s="122">
        <f t="shared" ref="F55:O55" si="33">SUM(F44:F54)</f>
        <v>28672000</v>
      </c>
      <c r="G55" s="123">
        <f t="shared" si="33"/>
        <v>11191000</v>
      </c>
      <c r="H55" s="122">
        <f t="shared" si="33"/>
        <v>509000</v>
      </c>
      <c r="I55" s="123">
        <f t="shared" si="33"/>
        <v>0</v>
      </c>
      <c r="J55" s="122">
        <f t="shared" si="33"/>
        <v>270000</v>
      </c>
      <c r="K55" s="123">
        <f t="shared" si="33"/>
        <v>0</v>
      </c>
      <c r="L55" s="122">
        <f t="shared" si="33"/>
        <v>1215000</v>
      </c>
      <c r="M55" s="123">
        <f t="shared" si="33"/>
        <v>628690</v>
      </c>
      <c r="N55" s="122">
        <f t="shared" si="33"/>
        <v>2394000</v>
      </c>
      <c r="O55" s="123">
        <f t="shared" si="33"/>
        <v>1668778</v>
      </c>
      <c r="P55" s="122">
        <f t="shared" si="27"/>
        <v>4388000</v>
      </c>
      <c r="Q55" s="123">
        <f t="shared" si="28"/>
        <v>2297468</v>
      </c>
      <c r="R55" s="63">
        <f t="shared" si="29"/>
        <v>97.037037037037038</v>
      </c>
      <c r="S55" s="64">
        <f t="shared" si="30"/>
        <v>165.4373379567036</v>
      </c>
      <c r="T55" s="63">
        <f>IF((+$E45+$E47+$E49+$E50+$E53) =0,0,(P55   /(+$E45+$E47+$E49+$E50+$E53) )*100)</f>
        <v>23.500428449014567</v>
      </c>
      <c r="U55" s="65">
        <f>IF((+$E45+$E47+$E49+$E50+$E53) =0,0,(Q55   /(+$E45+$E47+$E49+$E50+$E53) )*100)</f>
        <v>12.304348757497857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32329000</v>
      </c>
      <c r="C69" s="130">
        <f>SUM(C9:C16,C19:C25,C28:C31,C34,C37:C41,C44:C54,C57:C60,C63:C67)</f>
        <v>273000</v>
      </c>
      <c r="D69" s="130"/>
      <c r="E69" s="130">
        <f t="shared" si="35"/>
        <v>32602000</v>
      </c>
      <c r="F69" s="131">
        <f t="shared" ref="F69:O69" si="43">SUM(F9:F16,F19:F25,F28:F31,F34,F37:F41,F44:F54,F57:F60,F63:F67)</f>
        <v>32329000</v>
      </c>
      <c r="G69" s="132">
        <f t="shared" si="43"/>
        <v>14815000</v>
      </c>
      <c r="H69" s="131">
        <f t="shared" si="43"/>
        <v>1907000</v>
      </c>
      <c r="I69" s="132">
        <f t="shared" si="43"/>
        <v>0</v>
      </c>
      <c r="J69" s="131">
        <f t="shared" si="43"/>
        <v>1133000</v>
      </c>
      <c r="K69" s="132">
        <f t="shared" si="43"/>
        <v>0</v>
      </c>
      <c r="L69" s="131">
        <f t="shared" si="43"/>
        <v>1897000</v>
      </c>
      <c r="M69" s="132">
        <f t="shared" si="43"/>
        <v>834465</v>
      </c>
      <c r="N69" s="131">
        <f t="shared" si="43"/>
        <v>2607000</v>
      </c>
      <c r="O69" s="132">
        <f t="shared" si="43"/>
        <v>1811543</v>
      </c>
      <c r="P69" s="131">
        <f t="shared" si="36"/>
        <v>7544000</v>
      </c>
      <c r="Q69" s="132">
        <f t="shared" si="37"/>
        <v>2646008</v>
      </c>
      <c r="R69" s="72">
        <f t="shared" si="38"/>
        <v>37.427517132314179</v>
      </c>
      <c r="S69" s="73">
        <f t="shared" si="39"/>
        <v>117.09035130293061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33.835665590240396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11.867635450304988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33375000</v>
      </c>
      <c r="C71" s="118">
        <v>-25880000</v>
      </c>
      <c r="D71" s="118"/>
      <c r="E71" s="118">
        <f>$B71      +$C71      +$D71</f>
        <v>7495000</v>
      </c>
      <c r="F71" s="119">
        <v>33375000</v>
      </c>
      <c r="G71" s="120">
        <v>7495000</v>
      </c>
      <c r="H71" s="119">
        <v>6456000</v>
      </c>
      <c r="I71" s="120">
        <v>3930316</v>
      </c>
      <c r="J71" s="119">
        <v>922000</v>
      </c>
      <c r="K71" s="120"/>
      <c r="L71" s="119"/>
      <c r="M71" s="120">
        <v>2088333</v>
      </c>
      <c r="N71" s="119">
        <v>108000</v>
      </c>
      <c r="O71" s="120">
        <v>7881699</v>
      </c>
      <c r="P71" s="119">
        <f>$H71      +$J71      +$L71      +$N71</f>
        <v>7486000</v>
      </c>
      <c r="Q71" s="120">
        <f>$I71      +$K71      +$M71      +$O71</f>
        <v>13900348</v>
      </c>
      <c r="R71" s="59">
        <f>IF(($L71      =0),0,((($N71      -$L71      )/$L71      )*100))</f>
        <v>0</v>
      </c>
      <c r="S71" s="60">
        <f>IF(($M71      =0),0,((($O71      -$M71      )/$M71      )*100))</f>
        <v>277.41581443189375</v>
      </c>
      <c r="T71" s="59">
        <f>IF(($E71      =0),0,(($P71      /$E71      )*100))</f>
        <v>99.879919946631091</v>
      </c>
      <c r="U71" s="61">
        <f>IF(($E71      =0),0,(($Q71      /$E71      )*100))</f>
        <v>185.4616144096064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33375000</v>
      </c>
      <c r="C73" s="127">
        <f>SUM(C71:C72)</f>
        <v>-25880000</v>
      </c>
      <c r="D73" s="127"/>
      <c r="E73" s="127">
        <f>$B73      +$C73      +$D73</f>
        <v>7495000</v>
      </c>
      <c r="F73" s="128">
        <f t="shared" ref="F73:O73" si="44">SUM(F71:F72)</f>
        <v>33375000</v>
      </c>
      <c r="G73" s="129">
        <f t="shared" si="44"/>
        <v>7495000</v>
      </c>
      <c r="H73" s="128">
        <f t="shared" si="44"/>
        <v>6456000</v>
      </c>
      <c r="I73" s="129">
        <f t="shared" si="44"/>
        <v>3930316</v>
      </c>
      <c r="J73" s="128">
        <f t="shared" si="44"/>
        <v>922000</v>
      </c>
      <c r="K73" s="129">
        <f t="shared" si="44"/>
        <v>0</v>
      </c>
      <c r="L73" s="128">
        <f t="shared" si="44"/>
        <v>0</v>
      </c>
      <c r="M73" s="129">
        <f t="shared" si="44"/>
        <v>2088333</v>
      </c>
      <c r="N73" s="128">
        <f t="shared" si="44"/>
        <v>108000</v>
      </c>
      <c r="O73" s="129">
        <f t="shared" si="44"/>
        <v>7881699</v>
      </c>
      <c r="P73" s="128">
        <f>$H73      +$J73      +$L73      +$N73</f>
        <v>7486000</v>
      </c>
      <c r="Q73" s="129">
        <f>$I73      +$K73      +$M73      +$O73</f>
        <v>13900348</v>
      </c>
      <c r="R73" s="68">
        <f>IF(($L73      =0),0,((($N73      -$L73      )/$L73      )*100))</f>
        <v>0</v>
      </c>
      <c r="S73" s="69">
        <f>IF(($M73      =0),0,((($O73      -$M73      )/$M73      )*100))</f>
        <v>277.41581443189375</v>
      </c>
      <c r="T73" s="68">
        <f>IF(($E71      =0),0,(($P71      /$E71      )*100))</f>
        <v>99.879919946631091</v>
      </c>
      <c r="U73" s="70">
        <f>IF($E71   =0,0,($Q71   /$E71 )*100)</f>
        <v>185.4616144096064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33375000</v>
      </c>
      <c r="C74" s="130">
        <f>SUM(C71:C72)</f>
        <v>-25880000</v>
      </c>
      <c r="D74" s="130"/>
      <c r="E74" s="130">
        <f>$B74      +$C74      +$D74</f>
        <v>7495000</v>
      </c>
      <c r="F74" s="131">
        <f t="shared" ref="F74:O74" si="45">SUM(F71:F72)</f>
        <v>33375000</v>
      </c>
      <c r="G74" s="132">
        <f t="shared" si="45"/>
        <v>7495000</v>
      </c>
      <c r="H74" s="131">
        <f t="shared" si="45"/>
        <v>6456000</v>
      </c>
      <c r="I74" s="132">
        <f t="shared" si="45"/>
        <v>3930316</v>
      </c>
      <c r="J74" s="131">
        <f t="shared" si="45"/>
        <v>922000</v>
      </c>
      <c r="K74" s="132">
        <f t="shared" si="45"/>
        <v>0</v>
      </c>
      <c r="L74" s="131">
        <f t="shared" si="45"/>
        <v>0</v>
      </c>
      <c r="M74" s="132">
        <f t="shared" si="45"/>
        <v>2088333</v>
      </c>
      <c r="N74" s="131">
        <f t="shared" si="45"/>
        <v>108000</v>
      </c>
      <c r="O74" s="132">
        <f t="shared" si="45"/>
        <v>7881699</v>
      </c>
      <c r="P74" s="131">
        <f>$H74      +$J74      +$L74      +$N74</f>
        <v>7486000</v>
      </c>
      <c r="Q74" s="132">
        <f>$I74      +$K74      +$M74      +$O74</f>
        <v>13900348</v>
      </c>
      <c r="R74" s="72">
        <f>IF(($L74      =0),0,((($N74      -$L74      )/$L74      )*100))</f>
        <v>0</v>
      </c>
      <c r="S74" s="73">
        <f>IF(($M74      =0),0,((($O74      -$M74      )/$M74      )*100))</f>
        <v>277.41581443189375</v>
      </c>
      <c r="T74" s="72">
        <f>IF(($E71      =0),0,(($P71      /$E71      )*100))</f>
        <v>99.879919946631091</v>
      </c>
      <c r="U74" s="76">
        <f>IF($E71   =0,0,($Q71   /$E71 )*100)</f>
        <v>185.4616144096064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65704000</v>
      </c>
      <c r="C75" s="130">
        <f>SUM(C9:C16,C19:C25,C28:C31,C34,C37:C41,C44:C54,C57:C60,C63:C67,C71:C72)</f>
        <v>-25607000</v>
      </c>
      <c r="D75" s="130"/>
      <c r="E75" s="130">
        <f>$B75      +$C75      +$D75</f>
        <v>40097000</v>
      </c>
      <c r="F75" s="131">
        <f t="shared" ref="F75:O75" si="46">SUM(F9:F16,F19:F25,F28:F31,F34,F37:F41,F44:F54,F57:F60,F63:F67,F71:F72)</f>
        <v>65704000</v>
      </c>
      <c r="G75" s="132">
        <f t="shared" si="46"/>
        <v>22310000</v>
      </c>
      <c r="H75" s="131">
        <f t="shared" si="46"/>
        <v>8363000</v>
      </c>
      <c r="I75" s="132">
        <f t="shared" si="46"/>
        <v>3930316</v>
      </c>
      <c r="J75" s="131">
        <f t="shared" si="46"/>
        <v>2055000</v>
      </c>
      <c r="K75" s="132">
        <f t="shared" si="46"/>
        <v>0</v>
      </c>
      <c r="L75" s="131">
        <f t="shared" si="46"/>
        <v>1897000</v>
      </c>
      <c r="M75" s="132">
        <f t="shared" si="46"/>
        <v>2922798</v>
      </c>
      <c r="N75" s="131">
        <f t="shared" si="46"/>
        <v>2715000</v>
      </c>
      <c r="O75" s="132">
        <f t="shared" si="46"/>
        <v>9693242</v>
      </c>
      <c r="P75" s="131">
        <f>$H75      +$J75      +$L75      +$N75</f>
        <v>15030000</v>
      </c>
      <c r="Q75" s="132">
        <f>$I75      +$K75      +$M75      +$O75</f>
        <v>16546356</v>
      </c>
      <c r="R75" s="72">
        <f>IF(($L75      =0),0,((($N75      -$L75      )/$L75      )*100))</f>
        <v>43.120716921454928</v>
      </c>
      <c r="S75" s="73">
        <f>IF(($M75      =0),0,((($O75      -$M75      )/$M75      )*100))</f>
        <v>231.64255620812662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50.451478634486925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55.541458829847947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137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138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139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140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141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142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143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144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145</v>
      </c>
    </row>
    <row r="118" spans="1:23" x14ac:dyDescent="0.2">
      <c r="A118" s="35" t="s">
        <v>146</v>
      </c>
    </row>
    <row r="119" spans="1:23" x14ac:dyDescent="0.2">
      <c r="A119" s="35" t="s">
        <v>147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148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149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150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nOwZObKYjwlFg51rCrd4TXLMtUiYWPKh//KmGXPJuwsUFu5g98cUVbgk5/n9yeh9s5Q4Yg8UsfT7Fmtr3/LVlw==" saltValue="xz5mGt7ols4Ed6sxrzQ2Q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117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1815000</v>
      </c>
      <c r="I10" s="120"/>
      <c r="J10" s="119">
        <v>749000</v>
      </c>
      <c r="K10" s="120"/>
      <c r="L10" s="119">
        <v>46000</v>
      </c>
      <c r="M10" s="120"/>
      <c r="N10" s="119"/>
      <c r="O10" s="120"/>
      <c r="P10" s="119">
        <f t="shared" ref="P10:P17" si="1">$H10      +$J10      +$L10      +$N10</f>
        <v>2610000</v>
      </c>
      <c r="Q10" s="120">
        <f t="shared" ref="Q10:Q17" si="2">$I10      +$K10      +$M10      +$O10</f>
        <v>0</v>
      </c>
      <c r="R10" s="59">
        <f t="shared" ref="R10:R17" si="3">IF(($L10      =0),0,((($N10      -$L10      )/$L10      )*100))</f>
        <v>-100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87</v>
      </c>
      <c r="U10" s="61">
        <f t="shared" ref="U10:U17" si="6">IF(($E10      =0),0,(($Q10      /$E10      )*100))</f>
        <v>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1815000</v>
      </c>
      <c r="I17" s="123">
        <f t="shared" si="7"/>
        <v>0</v>
      </c>
      <c r="J17" s="122">
        <f t="shared" si="7"/>
        <v>749000</v>
      </c>
      <c r="K17" s="123">
        <f t="shared" si="7"/>
        <v>0</v>
      </c>
      <c r="L17" s="122">
        <f t="shared" si="7"/>
        <v>46000</v>
      </c>
      <c r="M17" s="123">
        <f t="shared" si="7"/>
        <v>0</v>
      </c>
      <c r="N17" s="122">
        <f t="shared" si="7"/>
        <v>0</v>
      </c>
      <c r="O17" s="123">
        <f t="shared" si="7"/>
        <v>0</v>
      </c>
      <c r="P17" s="122">
        <f t="shared" si="1"/>
        <v>2610000</v>
      </c>
      <c r="Q17" s="123">
        <f t="shared" si="2"/>
        <v>0</v>
      </c>
      <c r="R17" s="63">
        <f t="shared" si="3"/>
        <v>-100</v>
      </c>
      <c r="S17" s="64">
        <f t="shared" si="4"/>
        <v>0</v>
      </c>
      <c r="T17" s="63">
        <f>IF((SUM($E9:$E14))=0,0,(P17/(SUM($E9:$E14))*100))</f>
        <v>87</v>
      </c>
      <c r="U17" s="65">
        <f>IF((SUM($E9:$E14))=0,0,(Q17/(SUM($E9:$E14))*100))</f>
        <v>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/>
      <c r="C34" s="118"/>
      <c r="D34" s="118"/>
      <c r="E34" s="118">
        <f>$B34      +$C34      +$D34</f>
        <v>0</v>
      </c>
      <c r="F34" s="119"/>
      <c r="G34" s="120"/>
      <c r="H34" s="119"/>
      <c r="I34" s="120"/>
      <c r="J34" s="119"/>
      <c r="K34" s="120"/>
      <c r="L34" s="119"/>
      <c r="M34" s="120"/>
      <c r="N34" s="119"/>
      <c r="O34" s="120"/>
      <c r="P34" s="119">
        <f>$H34      +$J34      +$L34      +$N34</f>
        <v>0</v>
      </c>
      <c r="Q34" s="120">
        <f>$I34      +$K34      +$M34      +$O34</f>
        <v>0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0</v>
      </c>
      <c r="U34" s="61">
        <f>IF(($E34      =0),0,(($Q34      /$E34      )*100))</f>
        <v>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0</v>
      </c>
      <c r="C35" s="121">
        <f>C34</f>
        <v>0</v>
      </c>
      <c r="D35" s="121"/>
      <c r="E35" s="121">
        <f>$B35      +$C35      +$D35</f>
        <v>0</v>
      </c>
      <c r="F35" s="122">
        <f t="shared" ref="F35:O35" si="17">F34</f>
        <v>0</v>
      </c>
      <c r="G35" s="123">
        <f t="shared" si="17"/>
        <v>0</v>
      </c>
      <c r="H35" s="122">
        <f t="shared" si="17"/>
        <v>0</v>
      </c>
      <c r="I35" s="123">
        <f t="shared" si="17"/>
        <v>0</v>
      </c>
      <c r="J35" s="122">
        <f t="shared" si="17"/>
        <v>0</v>
      </c>
      <c r="K35" s="123">
        <f t="shared" si="17"/>
        <v>0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0</v>
      </c>
      <c r="Q35" s="123">
        <f>$I35      +$K35      +$M35      +$O35</f>
        <v>0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0</v>
      </c>
      <c r="U35" s="65">
        <f>IF($E35   =0,0,($Q35   /$E35   )*100)</f>
        <v>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6000000</v>
      </c>
      <c r="C37" s="118"/>
      <c r="D37" s="118"/>
      <c r="E37" s="118">
        <f t="shared" ref="E37:E42" si="18">$B37      +$C37      +$D37</f>
        <v>6000000</v>
      </c>
      <c r="F37" s="119">
        <v>6000000</v>
      </c>
      <c r="G37" s="120">
        <v>1200000</v>
      </c>
      <c r="H37" s="119"/>
      <c r="I37" s="120"/>
      <c r="J37" s="119"/>
      <c r="K37" s="120"/>
      <c r="L37" s="119"/>
      <c r="M37" s="120"/>
      <c r="N37" s="119">
        <v>489000</v>
      </c>
      <c r="O37" s="120"/>
      <c r="P37" s="119">
        <f t="shared" ref="P37:P42" si="19">$H37      +$J37      +$L37      +$N37</f>
        <v>489000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8.15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33000</v>
      </c>
      <c r="C38" s="118"/>
      <c r="D38" s="118"/>
      <c r="E38" s="118">
        <f t="shared" si="18"/>
        <v>33000</v>
      </c>
      <c r="F38" s="119">
        <v>33000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6033000</v>
      </c>
      <c r="C42" s="121">
        <f>SUM(C37:C41)</f>
        <v>0</v>
      </c>
      <c r="D42" s="121"/>
      <c r="E42" s="121">
        <f t="shared" si="18"/>
        <v>6033000</v>
      </c>
      <c r="F42" s="122">
        <f t="shared" ref="F42:O42" si="25">SUM(F37:F41)</f>
        <v>6033000</v>
      </c>
      <c r="G42" s="123">
        <f t="shared" si="25"/>
        <v>1200000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489000</v>
      </c>
      <c r="O42" s="123">
        <f t="shared" si="25"/>
        <v>0</v>
      </c>
      <c r="P42" s="122">
        <f t="shared" si="19"/>
        <v>489000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8.15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15000000</v>
      </c>
      <c r="C46" s="118"/>
      <c r="D46" s="118"/>
      <c r="E46" s="118">
        <f t="shared" si="26"/>
        <v>15000000</v>
      </c>
      <c r="F46" s="119">
        <v>15000000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20000000</v>
      </c>
      <c r="C53" s="118"/>
      <c r="D53" s="118"/>
      <c r="E53" s="118">
        <f t="shared" si="26"/>
        <v>20000000</v>
      </c>
      <c r="F53" s="119">
        <v>20000000</v>
      </c>
      <c r="G53" s="120">
        <v>17000000</v>
      </c>
      <c r="H53" s="119">
        <v>583000</v>
      </c>
      <c r="I53" s="120"/>
      <c r="J53" s="119">
        <v>1817000</v>
      </c>
      <c r="K53" s="120"/>
      <c r="L53" s="119">
        <v>3755000</v>
      </c>
      <c r="M53" s="120"/>
      <c r="N53" s="119">
        <v>8621000</v>
      </c>
      <c r="O53" s="120"/>
      <c r="P53" s="119">
        <f t="shared" si="27"/>
        <v>14776000</v>
      </c>
      <c r="Q53" s="120">
        <f t="shared" si="28"/>
        <v>0</v>
      </c>
      <c r="R53" s="59">
        <f t="shared" si="29"/>
        <v>129.58721704394139</v>
      </c>
      <c r="S53" s="60">
        <f t="shared" si="30"/>
        <v>0</v>
      </c>
      <c r="T53" s="59">
        <f t="shared" si="31"/>
        <v>73.88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>
        <v>10000000</v>
      </c>
      <c r="C54" s="118"/>
      <c r="D54" s="118"/>
      <c r="E54" s="118">
        <f t="shared" si="26"/>
        <v>10000000</v>
      </c>
      <c r="F54" s="119">
        <v>10000000</v>
      </c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45000000</v>
      </c>
      <c r="C55" s="121">
        <f>SUM(C44:C54)</f>
        <v>0</v>
      </c>
      <c r="D55" s="121"/>
      <c r="E55" s="121">
        <f t="shared" si="26"/>
        <v>45000000</v>
      </c>
      <c r="F55" s="122">
        <f t="shared" ref="F55:O55" si="33">SUM(F44:F54)</f>
        <v>45000000</v>
      </c>
      <c r="G55" s="123">
        <f t="shared" si="33"/>
        <v>17000000</v>
      </c>
      <c r="H55" s="122">
        <f t="shared" si="33"/>
        <v>583000</v>
      </c>
      <c r="I55" s="123">
        <f t="shared" si="33"/>
        <v>0</v>
      </c>
      <c r="J55" s="122">
        <f t="shared" si="33"/>
        <v>1817000</v>
      </c>
      <c r="K55" s="123">
        <f t="shared" si="33"/>
        <v>0</v>
      </c>
      <c r="L55" s="122">
        <f t="shared" si="33"/>
        <v>3755000</v>
      </c>
      <c r="M55" s="123">
        <f t="shared" si="33"/>
        <v>0</v>
      </c>
      <c r="N55" s="122">
        <f t="shared" si="33"/>
        <v>8621000</v>
      </c>
      <c r="O55" s="123">
        <f t="shared" si="33"/>
        <v>0</v>
      </c>
      <c r="P55" s="122">
        <f t="shared" si="27"/>
        <v>14776000</v>
      </c>
      <c r="Q55" s="123">
        <f t="shared" si="28"/>
        <v>0</v>
      </c>
      <c r="R55" s="63">
        <f t="shared" si="29"/>
        <v>129.58721704394139</v>
      </c>
      <c r="S55" s="64">
        <f t="shared" si="30"/>
        <v>0</v>
      </c>
      <c r="T55" s="63">
        <f>IF((+$E45+$E47+$E49+$E50+$E53) =0,0,(P55   /(+$E45+$E47+$E49+$E50+$E53) )*100)</f>
        <v>73.88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54033000</v>
      </c>
      <c r="C69" s="130">
        <f>SUM(C9:C16,C19:C25,C28:C31,C34,C37:C41,C44:C54,C57:C60,C63:C67)</f>
        <v>0</v>
      </c>
      <c r="D69" s="130"/>
      <c r="E69" s="130">
        <f t="shared" si="35"/>
        <v>54033000</v>
      </c>
      <c r="F69" s="131">
        <f t="shared" ref="F69:O69" si="43">SUM(F9:F16,F19:F25,F28:F31,F34,F37:F41,F44:F54,F57:F60,F63:F67)</f>
        <v>54033000</v>
      </c>
      <c r="G69" s="132">
        <f t="shared" si="43"/>
        <v>21200000</v>
      </c>
      <c r="H69" s="131">
        <f t="shared" si="43"/>
        <v>2398000</v>
      </c>
      <c r="I69" s="132">
        <f t="shared" si="43"/>
        <v>0</v>
      </c>
      <c r="J69" s="131">
        <f t="shared" si="43"/>
        <v>2566000</v>
      </c>
      <c r="K69" s="132">
        <f t="shared" si="43"/>
        <v>0</v>
      </c>
      <c r="L69" s="131">
        <f t="shared" si="43"/>
        <v>3801000</v>
      </c>
      <c r="M69" s="132">
        <f t="shared" si="43"/>
        <v>0</v>
      </c>
      <c r="N69" s="131">
        <f t="shared" si="43"/>
        <v>9110000</v>
      </c>
      <c r="O69" s="132">
        <f t="shared" si="43"/>
        <v>0</v>
      </c>
      <c r="P69" s="131">
        <f t="shared" si="36"/>
        <v>17875000</v>
      </c>
      <c r="Q69" s="132">
        <f t="shared" si="37"/>
        <v>0</v>
      </c>
      <c r="R69" s="72">
        <f t="shared" si="38"/>
        <v>139.67377006051038</v>
      </c>
      <c r="S69" s="73">
        <f t="shared" si="39"/>
        <v>0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61.637931034482762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0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25865000</v>
      </c>
      <c r="C71" s="118">
        <v>-21936000</v>
      </c>
      <c r="D71" s="118"/>
      <c r="E71" s="118">
        <f>$B71      +$C71      +$D71</f>
        <v>3929000</v>
      </c>
      <c r="F71" s="119">
        <v>25865000</v>
      </c>
      <c r="G71" s="120">
        <v>3929000</v>
      </c>
      <c r="H71" s="119">
        <v>2743000</v>
      </c>
      <c r="I71" s="120"/>
      <c r="J71" s="119">
        <v>721000</v>
      </c>
      <c r="K71" s="120"/>
      <c r="L71" s="119">
        <v>215000</v>
      </c>
      <c r="M71" s="120"/>
      <c r="N71" s="119">
        <v>251000</v>
      </c>
      <c r="O71" s="120"/>
      <c r="P71" s="119">
        <f>$H71      +$J71      +$L71      +$N71</f>
        <v>3930000</v>
      </c>
      <c r="Q71" s="120">
        <f>$I71      +$K71      +$M71      +$O71</f>
        <v>0</v>
      </c>
      <c r="R71" s="59">
        <f>IF(($L71      =0),0,((($N71      -$L71      )/$L71      )*100))</f>
        <v>16.744186046511629</v>
      </c>
      <c r="S71" s="60">
        <f>IF(($M71      =0),0,((($O71      -$M71      )/$M71      )*100))</f>
        <v>0</v>
      </c>
      <c r="T71" s="59">
        <f>IF(($E71      =0),0,(($P71      /$E71      )*100))</f>
        <v>100.02545176889794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>
        <v>5277000</v>
      </c>
      <c r="C72" s="118"/>
      <c r="D72" s="118"/>
      <c r="E72" s="118">
        <f>$B72      +$C72      +$D72</f>
        <v>5277000</v>
      </c>
      <c r="F72" s="119">
        <v>5277000</v>
      </c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31142000</v>
      </c>
      <c r="C73" s="127">
        <f>SUM(C71:C72)</f>
        <v>-21936000</v>
      </c>
      <c r="D73" s="127"/>
      <c r="E73" s="127">
        <f>$B73      +$C73      +$D73</f>
        <v>9206000</v>
      </c>
      <c r="F73" s="128">
        <f t="shared" ref="F73:O73" si="44">SUM(F71:F72)</f>
        <v>31142000</v>
      </c>
      <c r="G73" s="129">
        <f t="shared" si="44"/>
        <v>3929000</v>
      </c>
      <c r="H73" s="128">
        <f t="shared" si="44"/>
        <v>2743000</v>
      </c>
      <c r="I73" s="129">
        <f t="shared" si="44"/>
        <v>0</v>
      </c>
      <c r="J73" s="128">
        <f t="shared" si="44"/>
        <v>721000</v>
      </c>
      <c r="K73" s="129">
        <f t="shared" si="44"/>
        <v>0</v>
      </c>
      <c r="L73" s="128">
        <f t="shared" si="44"/>
        <v>215000</v>
      </c>
      <c r="M73" s="129">
        <f t="shared" si="44"/>
        <v>0</v>
      </c>
      <c r="N73" s="128">
        <f t="shared" si="44"/>
        <v>251000</v>
      </c>
      <c r="O73" s="129">
        <f t="shared" si="44"/>
        <v>0</v>
      </c>
      <c r="P73" s="128">
        <f>$H73      +$J73      +$L73      +$N73</f>
        <v>3930000</v>
      </c>
      <c r="Q73" s="129">
        <f>$I73      +$K73      +$M73      +$O73</f>
        <v>0</v>
      </c>
      <c r="R73" s="68">
        <f>IF(($L73      =0),0,((($N73      -$L73      )/$L73      )*100))</f>
        <v>16.744186046511629</v>
      </c>
      <c r="S73" s="69">
        <f>IF(($M73      =0),0,((($O73      -$M73      )/$M73      )*100))</f>
        <v>0</v>
      </c>
      <c r="T73" s="68">
        <f>IF(($E71      =0),0,(($P71      /$E71      )*100))</f>
        <v>100.02545176889794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31142000</v>
      </c>
      <c r="C74" s="130">
        <f>SUM(C71:C72)</f>
        <v>-21936000</v>
      </c>
      <c r="D74" s="130"/>
      <c r="E74" s="130">
        <f>$B74      +$C74      +$D74</f>
        <v>9206000</v>
      </c>
      <c r="F74" s="131">
        <f t="shared" ref="F74:O74" si="45">SUM(F71:F72)</f>
        <v>31142000</v>
      </c>
      <c r="G74" s="132">
        <f t="shared" si="45"/>
        <v>3929000</v>
      </c>
      <c r="H74" s="131">
        <f t="shared" si="45"/>
        <v>2743000</v>
      </c>
      <c r="I74" s="132">
        <f t="shared" si="45"/>
        <v>0</v>
      </c>
      <c r="J74" s="131">
        <f t="shared" si="45"/>
        <v>721000</v>
      </c>
      <c r="K74" s="132">
        <f t="shared" si="45"/>
        <v>0</v>
      </c>
      <c r="L74" s="131">
        <f t="shared" si="45"/>
        <v>215000</v>
      </c>
      <c r="M74" s="132">
        <f t="shared" si="45"/>
        <v>0</v>
      </c>
      <c r="N74" s="131">
        <f t="shared" si="45"/>
        <v>251000</v>
      </c>
      <c r="O74" s="132">
        <f t="shared" si="45"/>
        <v>0</v>
      </c>
      <c r="P74" s="131">
        <f>$H74      +$J74      +$L74      +$N74</f>
        <v>3930000</v>
      </c>
      <c r="Q74" s="132">
        <f>$I74      +$K74      +$M74      +$O74</f>
        <v>0</v>
      </c>
      <c r="R74" s="72">
        <f>IF(($L74      =0),0,((($N74      -$L74      )/$L74      )*100))</f>
        <v>16.744186046511629</v>
      </c>
      <c r="S74" s="73">
        <f>IF(($M74      =0),0,((($O74      -$M74      )/$M74      )*100))</f>
        <v>0</v>
      </c>
      <c r="T74" s="72">
        <f>IF(($E71      =0),0,(($P71      /$E71      )*100))</f>
        <v>100.02545176889794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85175000</v>
      </c>
      <c r="C75" s="130">
        <f>SUM(C9:C16,C19:C25,C28:C31,C34,C37:C41,C44:C54,C57:C60,C63:C67,C71:C72)</f>
        <v>-21936000</v>
      </c>
      <c r="D75" s="130"/>
      <c r="E75" s="130">
        <f>$B75      +$C75      +$D75</f>
        <v>63239000</v>
      </c>
      <c r="F75" s="131">
        <f t="shared" ref="F75:O75" si="46">SUM(F9:F16,F19:F25,F28:F31,F34,F37:F41,F44:F54,F57:F60,F63:F67,F71:F72)</f>
        <v>85175000</v>
      </c>
      <c r="G75" s="132">
        <f t="shared" si="46"/>
        <v>25129000</v>
      </c>
      <c r="H75" s="131">
        <f t="shared" si="46"/>
        <v>5141000</v>
      </c>
      <c r="I75" s="132">
        <f t="shared" si="46"/>
        <v>0</v>
      </c>
      <c r="J75" s="131">
        <f t="shared" si="46"/>
        <v>3287000</v>
      </c>
      <c r="K75" s="132">
        <f t="shared" si="46"/>
        <v>0</v>
      </c>
      <c r="L75" s="131">
        <f t="shared" si="46"/>
        <v>4016000</v>
      </c>
      <c r="M75" s="132">
        <f t="shared" si="46"/>
        <v>0</v>
      </c>
      <c r="N75" s="131">
        <f t="shared" si="46"/>
        <v>9361000</v>
      </c>
      <c r="O75" s="132">
        <f t="shared" si="46"/>
        <v>0</v>
      </c>
      <c r="P75" s="131">
        <f>$H75      +$J75      +$L75      +$N75</f>
        <v>21805000</v>
      </c>
      <c r="Q75" s="132">
        <f>$I75      +$K75      +$M75      +$O75</f>
        <v>0</v>
      </c>
      <c r="R75" s="72">
        <f>IF(($L75      =0),0,((($N75      -$L75      )/$L75      )*100))</f>
        <v>133.09262948207171</v>
      </c>
      <c r="S75" s="73">
        <f>IF(($M75      =0),0,((($O75      -$M75      )/$M75      )*100))</f>
        <v>0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66.218227094658204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0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137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138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139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140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141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142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143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144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145</v>
      </c>
    </row>
    <row r="118" spans="1:23" x14ac:dyDescent="0.2">
      <c r="A118" s="35" t="s">
        <v>146</v>
      </c>
    </row>
    <row r="119" spans="1:23" x14ac:dyDescent="0.2">
      <c r="A119" s="35" t="s">
        <v>147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148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149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150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IGEC8YDHMjKvVnVRTlvRykIv/pCJxwzAD2qmyj/IiFOmJcd5ryVb9ShIJ07rpCAfIujbhmbwvv1V+2CDBIZyqA==" saltValue="QDAYQzPfB/a5NNLmwqGMP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118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1800000</v>
      </c>
      <c r="C10" s="118"/>
      <c r="D10" s="118"/>
      <c r="E10" s="118">
        <f t="shared" ref="E10:E17" si="0">$B10      +$C10      +$D10</f>
        <v>1800000</v>
      </c>
      <c r="F10" s="119">
        <v>1800000</v>
      </c>
      <c r="G10" s="120">
        <v>1800000</v>
      </c>
      <c r="H10" s="119">
        <v>952000</v>
      </c>
      <c r="I10" s="120">
        <v>-748241</v>
      </c>
      <c r="J10" s="119">
        <v>102000</v>
      </c>
      <c r="K10" s="120">
        <v>1802098</v>
      </c>
      <c r="L10" s="119">
        <v>408000</v>
      </c>
      <c r="M10" s="120">
        <v>407751</v>
      </c>
      <c r="N10" s="119">
        <v>264000</v>
      </c>
      <c r="O10" s="120">
        <v>338392</v>
      </c>
      <c r="P10" s="119">
        <f t="shared" ref="P10:P17" si="1">$H10      +$J10      +$L10      +$N10</f>
        <v>1726000</v>
      </c>
      <c r="Q10" s="120">
        <f t="shared" ref="Q10:Q17" si="2">$I10      +$K10      +$M10      +$O10</f>
        <v>1800000</v>
      </c>
      <c r="R10" s="59">
        <f t="shared" ref="R10:R17" si="3">IF(($L10      =0),0,((($N10      -$L10      )/$L10      )*100))</f>
        <v>-35.294117647058826</v>
      </c>
      <c r="S10" s="60">
        <f t="shared" ref="S10:S17" si="4">IF(($M10      =0),0,((($O10      -$M10      )/$M10      )*100))</f>
        <v>-17.01013608795564</v>
      </c>
      <c r="T10" s="59">
        <f t="shared" ref="T10:T17" si="5">IF(($E10      =0),0,(($P10      /$E10      )*100))</f>
        <v>95.888888888888886</v>
      </c>
      <c r="U10" s="61">
        <f t="shared" ref="U10:U17" si="6">IF(($E10      =0),0,(($Q10      /$E10      )*100))</f>
        <v>100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1800000</v>
      </c>
      <c r="C17" s="121">
        <f>SUM(C9:C16)</f>
        <v>0</v>
      </c>
      <c r="D17" s="121"/>
      <c r="E17" s="121">
        <f t="shared" si="0"/>
        <v>1800000</v>
      </c>
      <c r="F17" s="122">
        <f t="shared" ref="F17:O17" si="7">SUM(F9:F16)</f>
        <v>1800000</v>
      </c>
      <c r="G17" s="123">
        <f t="shared" si="7"/>
        <v>1800000</v>
      </c>
      <c r="H17" s="122">
        <f t="shared" si="7"/>
        <v>952000</v>
      </c>
      <c r="I17" s="123">
        <f t="shared" si="7"/>
        <v>-748241</v>
      </c>
      <c r="J17" s="122">
        <f t="shared" si="7"/>
        <v>102000</v>
      </c>
      <c r="K17" s="123">
        <f t="shared" si="7"/>
        <v>1802098</v>
      </c>
      <c r="L17" s="122">
        <f t="shared" si="7"/>
        <v>408000</v>
      </c>
      <c r="M17" s="123">
        <f t="shared" si="7"/>
        <v>407751</v>
      </c>
      <c r="N17" s="122">
        <f t="shared" si="7"/>
        <v>264000</v>
      </c>
      <c r="O17" s="123">
        <f t="shared" si="7"/>
        <v>338392</v>
      </c>
      <c r="P17" s="122">
        <f t="shared" si="1"/>
        <v>1726000</v>
      </c>
      <c r="Q17" s="123">
        <f t="shared" si="2"/>
        <v>1800000</v>
      </c>
      <c r="R17" s="63">
        <f t="shared" si="3"/>
        <v>-35.294117647058826</v>
      </c>
      <c r="S17" s="64">
        <f t="shared" si="4"/>
        <v>-17.01013608795564</v>
      </c>
      <c r="T17" s="63">
        <f>IF((SUM($E9:$E14))=0,0,(P17/(SUM($E9:$E14))*100))</f>
        <v>95.888888888888886</v>
      </c>
      <c r="U17" s="65">
        <f>IF((SUM($E9:$E14))=0,0,(Q17/(SUM($E9:$E14))*100))</f>
        <v>100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2519000</v>
      </c>
      <c r="C31" s="118"/>
      <c r="D31" s="118"/>
      <c r="E31" s="118">
        <f>$B31      +$C31      +$D31</f>
        <v>2519000</v>
      </c>
      <c r="F31" s="119">
        <v>2519000</v>
      </c>
      <c r="G31" s="120">
        <v>2519000</v>
      </c>
      <c r="H31" s="119">
        <v>799000</v>
      </c>
      <c r="I31" s="120">
        <v>-1605425</v>
      </c>
      <c r="J31" s="119">
        <v>880000</v>
      </c>
      <c r="K31" s="120">
        <v>3286333</v>
      </c>
      <c r="L31" s="119">
        <v>488000</v>
      </c>
      <c r="M31" s="120">
        <v>488273</v>
      </c>
      <c r="N31" s="119">
        <v>313000</v>
      </c>
      <c r="O31" s="120">
        <v>349809</v>
      </c>
      <c r="P31" s="119">
        <f>$H31      +$J31      +$L31      +$N31</f>
        <v>2480000</v>
      </c>
      <c r="Q31" s="120">
        <f>$I31      +$K31      +$M31      +$O31</f>
        <v>2518990</v>
      </c>
      <c r="R31" s="59">
        <f>IF(($L31      =0),0,((($N31      -$L31      )/$L31      )*100))</f>
        <v>-35.860655737704917</v>
      </c>
      <c r="S31" s="60">
        <f>IF(($M31      =0),0,((($O31      -$M31      )/$M31      )*100))</f>
        <v>-28.35790633518544</v>
      </c>
      <c r="T31" s="59">
        <f>IF(($E31      =0),0,(($P31      /$E31      )*100))</f>
        <v>98.451766574037308</v>
      </c>
      <c r="U31" s="61">
        <f>IF(($E31      =0),0,(($Q31      /$E31      )*100))</f>
        <v>99.999603017070271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2519000</v>
      </c>
      <c r="C32" s="121">
        <f>SUM(C28:C31)</f>
        <v>0</v>
      </c>
      <c r="D32" s="121"/>
      <c r="E32" s="121">
        <f>$B32      +$C32      +$D32</f>
        <v>2519000</v>
      </c>
      <c r="F32" s="122">
        <f t="shared" ref="F32:O32" si="16">SUM(F28:F31)</f>
        <v>2519000</v>
      </c>
      <c r="G32" s="123">
        <f t="shared" si="16"/>
        <v>2519000</v>
      </c>
      <c r="H32" s="122">
        <f t="shared" si="16"/>
        <v>799000</v>
      </c>
      <c r="I32" s="123">
        <f t="shared" si="16"/>
        <v>-1605425</v>
      </c>
      <c r="J32" s="122">
        <f t="shared" si="16"/>
        <v>880000</v>
      </c>
      <c r="K32" s="123">
        <f t="shared" si="16"/>
        <v>3286333</v>
      </c>
      <c r="L32" s="122">
        <f t="shared" si="16"/>
        <v>488000</v>
      </c>
      <c r="M32" s="123">
        <f t="shared" si="16"/>
        <v>488273</v>
      </c>
      <c r="N32" s="122">
        <f t="shared" si="16"/>
        <v>313000</v>
      </c>
      <c r="O32" s="123">
        <f t="shared" si="16"/>
        <v>349809</v>
      </c>
      <c r="P32" s="122">
        <f>$H32      +$J32      +$L32      +$N32</f>
        <v>2480000</v>
      </c>
      <c r="Q32" s="123">
        <f>$I32      +$K32      +$M32      +$O32</f>
        <v>2518990</v>
      </c>
      <c r="R32" s="63">
        <f>IF(($L32      =0),0,((($N32      -$L32      )/$L32      )*100))</f>
        <v>-35.860655737704917</v>
      </c>
      <c r="S32" s="64">
        <f>IF(($M32      =0),0,((($O32      -$M32      )/$M32      )*100))</f>
        <v>-28.35790633518544</v>
      </c>
      <c r="T32" s="63">
        <f>IF($E32   =0,0,($P32   /$E32   )*100)</f>
        <v>98.451766574037308</v>
      </c>
      <c r="U32" s="65">
        <f>IF($E32   =0,0,($Q32   /$E32   )*100)</f>
        <v>99.999603017070271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1303000</v>
      </c>
      <c r="C34" s="118"/>
      <c r="D34" s="118"/>
      <c r="E34" s="118">
        <f>$B34      +$C34      +$D34</f>
        <v>1303000</v>
      </c>
      <c r="F34" s="119">
        <v>1303000</v>
      </c>
      <c r="G34" s="120">
        <v>1303000</v>
      </c>
      <c r="H34" s="119">
        <v>326000</v>
      </c>
      <c r="I34" s="120">
        <v>-860301</v>
      </c>
      <c r="J34" s="119">
        <v>477000</v>
      </c>
      <c r="K34" s="120">
        <v>1717901</v>
      </c>
      <c r="L34" s="119">
        <v>303000</v>
      </c>
      <c r="M34" s="120">
        <v>302910</v>
      </c>
      <c r="N34" s="119">
        <v>142000</v>
      </c>
      <c r="O34" s="120">
        <v>142490</v>
      </c>
      <c r="P34" s="119">
        <f>$H34      +$J34      +$L34      +$N34</f>
        <v>1248000</v>
      </c>
      <c r="Q34" s="120">
        <f>$I34      +$K34      +$M34      +$O34</f>
        <v>1303000</v>
      </c>
      <c r="R34" s="59">
        <f>IF(($L34      =0),0,((($N34      -$L34      )/$L34      )*100))</f>
        <v>-53.135313531353134</v>
      </c>
      <c r="S34" s="60">
        <f>IF(($M34      =0),0,((($O34      -$M34      )/$M34      )*100))</f>
        <v>-52.959624971113527</v>
      </c>
      <c r="T34" s="59">
        <f>IF(($E34      =0),0,(($P34      /$E34      )*100))</f>
        <v>95.778971603990797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1303000</v>
      </c>
      <c r="C35" s="121">
        <f>C34</f>
        <v>0</v>
      </c>
      <c r="D35" s="121"/>
      <c r="E35" s="121">
        <f>$B35      +$C35      +$D35</f>
        <v>1303000</v>
      </c>
      <c r="F35" s="122">
        <f t="shared" ref="F35:O35" si="17">F34</f>
        <v>1303000</v>
      </c>
      <c r="G35" s="123">
        <f t="shared" si="17"/>
        <v>1303000</v>
      </c>
      <c r="H35" s="122">
        <f t="shared" si="17"/>
        <v>326000</v>
      </c>
      <c r="I35" s="123">
        <f t="shared" si="17"/>
        <v>-860301</v>
      </c>
      <c r="J35" s="122">
        <f t="shared" si="17"/>
        <v>477000</v>
      </c>
      <c r="K35" s="123">
        <f t="shared" si="17"/>
        <v>1717901</v>
      </c>
      <c r="L35" s="122">
        <f t="shared" si="17"/>
        <v>303000</v>
      </c>
      <c r="M35" s="123">
        <f t="shared" si="17"/>
        <v>302910</v>
      </c>
      <c r="N35" s="122">
        <f t="shared" si="17"/>
        <v>142000</v>
      </c>
      <c r="O35" s="123">
        <f t="shared" si="17"/>
        <v>142490</v>
      </c>
      <c r="P35" s="122">
        <f>$H35      +$J35      +$L35      +$N35</f>
        <v>1248000</v>
      </c>
      <c r="Q35" s="123">
        <f>$I35      +$K35      +$M35      +$O35</f>
        <v>1303000</v>
      </c>
      <c r="R35" s="63">
        <f>IF(($L35      =0),0,((($N35      -$L35      )/$L35      )*100))</f>
        <v>-53.135313531353134</v>
      </c>
      <c r="S35" s="64">
        <f>IF(($M35      =0),0,((($O35      -$M35      )/$M35      )*100))</f>
        <v>-52.959624971113527</v>
      </c>
      <c r="T35" s="63">
        <f>IF($E35   =0,0,($P35   /$E35   )*100)</f>
        <v>95.778971603990797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3705000</v>
      </c>
      <c r="C37" s="118"/>
      <c r="D37" s="118"/>
      <c r="E37" s="118">
        <f t="shared" ref="E37:E42" si="18">$B37      +$C37      +$D37</f>
        <v>3705000</v>
      </c>
      <c r="F37" s="119">
        <v>3705000</v>
      </c>
      <c r="G37" s="120">
        <v>3705000</v>
      </c>
      <c r="H37" s="119"/>
      <c r="I37" s="120">
        <v>-23972003</v>
      </c>
      <c r="J37" s="119">
        <v>1667000</v>
      </c>
      <c r="K37" s="120">
        <v>26380003</v>
      </c>
      <c r="L37" s="119"/>
      <c r="M37" s="120"/>
      <c r="N37" s="119"/>
      <c r="O37" s="120">
        <v>1297000</v>
      </c>
      <c r="P37" s="119">
        <f t="shared" ref="P37:P42" si="19">$H37      +$J37      +$L37      +$N37</f>
        <v>1667000</v>
      </c>
      <c r="Q37" s="120">
        <f t="shared" ref="Q37:Q42" si="20">$I37      +$K37      +$M37      +$O37</f>
        <v>3705000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44.993252361673413</v>
      </c>
      <c r="U37" s="61">
        <f t="shared" ref="U37:U42" si="24">IF(($E37      =0),0,(($Q37      /$E37      )*100))</f>
        <v>100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3705000</v>
      </c>
      <c r="C42" s="121">
        <f>SUM(C37:C41)</f>
        <v>0</v>
      </c>
      <c r="D42" s="121"/>
      <c r="E42" s="121">
        <f t="shared" si="18"/>
        <v>3705000</v>
      </c>
      <c r="F42" s="122">
        <f t="shared" ref="F42:O42" si="25">SUM(F37:F41)</f>
        <v>3705000</v>
      </c>
      <c r="G42" s="123">
        <f t="shared" si="25"/>
        <v>3705000</v>
      </c>
      <c r="H42" s="122">
        <f t="shared" si="25"/>
        <v>0</v>
      </c>
      <c r="I42" s="123">
        <f t="shared" si="25"/>
        <v>-23972003</v>
      </c>
      <c r="J42" s="122">
        <f t="shared" si="25"/>
        <v>1667000</v>
      </c>
      <c r="K42" s="123">
        <f t="shared" si="25"/>
        <v>26380003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1297000</v>
      </c>
      <c r="P42" s="122">
        <f t="shared" si="19"/>
        <v>1667000</v>
      </c>
      <c r="Q42" s="123">
        <f t="shared" si="20"/>
        <v>3705000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44.993252361673413</v>
      </c>
      <c r="U42" s="65">
        <f>IF((+$E37+$E40) =0,0,(Q42   /(+$E37+$E40) )*100)</f>
        <v>100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9327000</v>
      </c>
      <c r="C69" s="130">
        <f>SUM(C9:C16,C19:C25,C28:C31,C34,C37:C41,C44:C54,C57:C60,C63:C67)</f>
        <v>0</v>
      </c>
      <c r="D69" s="130"/>
      <c r="E69" s="130">
        <f t="shared" si="35"/>
        <v>9327000</v>
      </c>
      <c r="F69" s="131">
        <f t="shared" ref="F69:O69" si="43">SUM(F9:F16,F19:F25,F28:F31,F34,F37:F41,F44:F54,F57:F60,F63:F67)</f>
        <v>9327000</v>
      </c>
      <c r="G69" s="132">
        <f t="shared" si="43"/>
        <v>9327000</v>
      </c>
      <c r="H69" s="131">
        <f t="shared" si="43"/>
        <v>2077000</v>
      </c>
      <c r="I69" s="132">
        <f t="shared" si="43"/>
        <v>-27185970</v>
      </c>
      <c r="J69" s="131">
        <f t="shared" si="43"/>
        <v>3126000</v>
      </c>
      <c r="K69" s="132">
        <f t="shared" si="43"/>
        <v>33186335</v>
      </c>
      <c r="L69" s="131">
        <f t="shared" si="43"/>
        <v>1199000</v>
      </c>
      <c r="M69" s="132">
        <f t="shared" si="43"/>
        <v>1198934</v>
      </c>
      <c r="N69" s="131">
        <f t="shared" si="43"/>
        <v>719000</v>
      </c>
      <c r="O69" s="132">
        <f t="shared" si="43"/>
        <v>2127691</v>
      </c>
      <c r="P69" s="131">
        <f t="shared" si="36"/>
        <v>7121000</v>
      </c>
      <c r="Q69" s="132">
        <f t="shared" si="37"/>
        <v>9326990</v>
      </c>
      <c r="R69" s="72">
        <f t="shared" si="38"/>
        <v>-40.033361134278564</v>
      </c>
      <c r="S69" s="73">
        <f t="shared" si="39"/>
        <v>77.465231614083834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76.348236303205752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99.999892784389417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/>
      <c r="C71" s="118">
        <v>47816000</v>
      </c>
      <c r="D71" s="118"/>
      <c r="E71" s="118">
        <f>$B71      +$C71      +$D71</f>
        <v>47816000</v>
      </c>
      <c r="F71" s="119"/>
      <c r="G71" s="120">
        <v>47816000</v>
      </c>
      <c r="H71" s="119"/>
      <c r="I71" s="120">
        <v>-35240000</v>
      </c>
      <c r="J71" s="119">
        <v>6092000</v>
      </c>
      <c r="K71" s="120">
        <v>35240000</v>
      </c>
      <c r="L71" s="119">
        <v>3296000</v>
      </c>
      <c r="M71" s="120"/>
      <c r="N71" s="119">
        <v>16253000</v>
      </c>
      <c r="O71" s="120">
        <v>6354067</v>
      </c>
      <c r="P71" s="119">
        <f>$H71      +$J71      +$L71      +$N71</f>
        <v>25641000</v>
      </c>
      <c r="Q71" s="120">
        <f>$I71      +$K71      +$M71      +$O71</f>
        <v>6354067</v>
      </c>
      <c r="R71" s="59">
        <f>IF(($L71      =0),0,((($N71      -$L71      )/$L71      )*100))</f>
        <v>393.11286407766988</v>
      </c>
      <c r="S71" s="60">
        <f>IF(($M71      =0),0,((($O71      -$M71      )/$M71      )*100))</f>
        <v>0</v>
      </c>
      <c r="T71" s="59">
        <f>IF(($E71      =0),0,(($P71      /$E71      )*100))</f>
        <v>53.624309854442032</v>
      </c>
      <c r="U71" s="61">
        <f>IF(($E71      =0),0,(($Q71      /$E71      )*100))</f>
        <v>13.288579136690648</v>
      </c>
      <c r="V71" s="119">
        <v>10294000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0</v>
      </c>
      <c r="C73" s="127">
        <f>SUM(C71:C72)</f>
        <v>47816000</v>
      </c>
      <c r="D73" s="127"/>
      <c r="E73" s="127">
        <f>$B73      +$C73      +$D73</f>
        <v>47816000</v>
      </c>
      <c r="F73" s="128">
        <f t="shared" ref="F73:O73" si="44">SUM(F71:F72)</f>
        <v>0</v>
      </c>
      <c r="G73" s="129">
        <f t="shared" si="44"/>
        <v>47816000</v>
      </c>
      <c r="H73" s="128">
        <f t="shared" si="44"/>
        <v>0</v>
      </c>
      <c r="I73" s="129">
        <f t="shared" si="44"/>
        <v>-35240000</v>
      </c>
      <c r="J73" s="128">
        <f t="shared" si="44"/>
        <v>6092000</v>
      </c>
      <c r="K73" s="129">
        <f t="shared" si="44"/>
        <v>35240000</v>
      </c>
      <c r="L73" s="128">
        <f t="shared" si="44"/>
        <v>3296000</v>
      </c>
      <c r="M73" s="129">
        <f t="shared" si="44"/>
        <v>0</v>
      </c>
      <c r="N73" s="128">
        <f t="shared" si="44"/>
        <v>16253000</v>
      </c>
      <c r="O73" s="129">
        <f t="shared" si="44"/>
        <v>6354067</v>
      </c>
      <c r="P73" s="128">
        <f>$H73      +$J73      +$L73      +$N73</f>
        <v>25641000</v>
      </c>
      <c r="Q73" s="129">
        <f>$I73      +$K73      +$M73      +$O73</f>
        <v>6354067</v>
      </c>
      <c r="R73" s="68">
        <f>IF(($L73      =0),0,((($N73      -$L73      )/$L73      )*100))</f>
        <v>393.11286407766988</v>
      </c>
      <c r="S73" s="69">
        <f>IF(($M73      =0),0,((($O73      -$M73      )/$M73      )*100))</f>
        <v>0</v>
      </c>
      <c r="T73" s="68">
        <f>IF(($E71      =0),0,(($P71      /$E71      )*100))</f>
        <v>53.624309854442032</v>
      </c>
      <c r="U73" s="70">
        <f>IF($E71   =0,0,($Q71   /$E71 )*100)</f>
        <v>13.288579136690648</v>
      </c>
      <c r="V73" s="128">
        <f>SUM(V71:V72)</f>
        <v>10294000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0</v>
      </c>
      <c r="C74" s="130">
        <f>SUM(C71:C72)</f>
        <v>47816000</v>
      </c>
      <c r="D74" s="130"/>
      <c r="E74" s="130">
        <f>$B74      +$C74      +$D74</f>
        <v>47816000</v>
      </c>
      <c r="F74" s="131">
        <f t="shared" ref="F74:O74" si="45">SUM(F71:F72)</f>
        <v>0</v>
      </c>
      <c r="G74" s="132">
        <f t="shared" si="45"/>
        <v>47816000</v>
      </c>
      <c r="H74" s="131">
        <f t="shared" si="45"/>
        <v>0</v>
      </c>
      <c r="I74" s="132">
        <f t="shared" si="45"/>
        <v>-35240000</v>
      </c>
      <c r="J74" s="131">
        <f t="shared" si="45"/>
        <v>6092000</v>
      </c>
      <c r="K74" s="132">
        <f t="shared" si="45"/>
        <v>35240000</v>
      </c>
      <c r="L74" s="131">
        <f t="shared" si="45"/>
        <v>3296000</v>
      </c>
      <c r="M74" s="132">
        <f t="shared" si="45"/>
        <v>0</v>
      </c>
      <c r="N74" s="131">
        <f t="shared" si="45"/>
        <v>16253000</v>
      </c>
      <c r="O74" s="132">
        <f t="shared" si="45"/>
        <v>6354067</v>
      </c>
      <c r="P74" s="131">
        <f>$H74      +$J74      +$L74      +$N74</f>
        <v>25641000</v>
      </c>
      <c r="Q74" s="132">
        <f>$I74      +$K74      +$M74      +$O74</f>
        <v>6354067</v>
      </c>
      <c r="R74" s="72">
        <f>IF(($L74      =0),0,((($N74      -$L74      )/$L74      )*100))</f>
        <v>393.11286407766988</v>
      </c>
      <c r="S74" s="73">
        <f>IF(($M74      =0),0,((($O74      -$M74      )/$M74      )*100))</f>
        <v>0</v>
      </c>
      <c r="T74" s="72">
        <f>IF(($E71      =0),0,(($P71      /$E71      )*100))</f>
        <v>53.624309854442032</v>
      </c>
      <c r="U74" s="76">
        <f>IF($E71   =0,0,($Q71   /$E71 )*100)</f>
        <v>13.288579136690648</v>
      </c>
      <c r="V74" s="131">
        <f>SUM(V71:V72)</f>
        <v>10294000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9327000</v>
      </c>
      <c r="C75" s="130">
        <f>SUM(C9:C16,C19:C25,C28:C31,C34,C37:C41,C44:C54,C57:C60,C63:C67,C71:C72)</f>
        <v>47816000</v>
      </c>
      <c r="D75" s="130"/>
      <c r="E75" s="130">
        <f>$B75      +$C75      +$D75</f>
        <v>57143000</v>
      </c>
      <c r="F75" s="131">
        <f t="shared" ref="F75:O75" si="46">SUM(F9:F16,F19:F25,F28:F31,F34,F37:F41,F44:F54,F57:F60,F63:F67,F71:F72)</f>
        <v>9327000</v>
      </c>
      <c r="G75" s="132">
        <f t="shared" si="46"/>
        <v>57143000</v>
      </c>
      <c r="H75" s="131">
        <f t="shared" si="46"/>
        <v>2077000</v>
      </c>
      <c r="I75" s="132">
        <f t="shared" si="46"/>
        <v>-62425970</v>
      </c>
      <c r="J75" s="131">
        <f t="shared" si="46"/>
        <v>9218000</v>
      </c>
      <c r="K75" s="132">
        <f t="shared" si="46"/>
        <v>68426335</v>
      </c>
      <c r="L75" s="131">
        <f t="shared" si="46"/>
        <v>4495000</v>
      </c>
      <c r="M75" s="132">
        <f t="shared" si="46"/>
        <v>1198934</v>
      </c>
      <c r="N75" s="131">
        <f t="shared" si="46"/>
        <v>16972000</v>
      </c>
      <c r="O75" s="132">
        <f t="shared" si="46"/>
        <v>8481758</v>
      </c>
      <c r="P75" s="131">
        <f>$H75      +$J75      +$L75      +$N75</f>
        <v>32762000</v>
      </c>
      <c r="Q75" s="132">
        <f>$I75      +$K75      +$M75      +$O75</f>
        <v>15681057</v>
      </c>
      <c r="R75" s="72">
        <f>IF(($L75      =0),0,((($N75      -$L75      )/$L75      )*100))</f>
        <v>277.57508342602893</v>
      </c>
      <c r="S75" s="73">
        <f>IF(($M75      =0),0,((($O75      -$M75      )/$M75      )*100))</f>
        <v>607.44161063077695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57.333356666608339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27.441781145547132</v>
      </c>
      <c r="V75" s="131">
        <f>SUM(V9:V16,V19:V25,V28:V31,V34,V37:V41,V44:V54,V57:V60,V63:V67,V71:V72)</f>
        <v>10294000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137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138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139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140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141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142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143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144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145</v>
      </c>
    </row>
    <row r="118" spans="1:23" x14ac:dyDescent="0.2">
      <c r="A118" s="35" t="s">
        <v>146</v>
      </c>
    </row>
    <row r="119" spans="1:23" x14ac:dyDescent="0.2">
      <c r="A119" s="35" t="s">
        <v>147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148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149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150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rzyI0WnllbYL4YCMMUpvHjPqpoXI+KE45r4Xefl/oQvQZ79kfRwNkhg8FEMaB7ZNnftuKsSPjGqIP0ZvBCmpZw==" saltValue="ZxcmJxa+QZW6wRMaUhc4D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119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2600000</v>
      </c>
      <c r="C10" s="118"/>
      <c r="D10" s="118"/>
      <c r="E10" s="118">
        <f t="shared" ref="E10:E17" si="0">$B10      +$C10      +$D10</f>
        <v>2600000</v>
      </c>
      <c r="F10" s="119">
        <v>2600000</v>
      </c>
      <c r="G10" s="120">
        <v>2600000</v>
      </c>
      <c r="H10" s="119"/>
      <c r="I10" s="120">
        <v>2600000</v>
      </c>
      <c r="J10" s="119">
        <v>488000</v>
      </c>
      <c r="K10" s="120"/>
      <c r="L10" s="119">
        <v>74000</v>
      </c>
      <c r="M10" s="120"/>
      <c r="N10" s="119">
        <v>74000</v>
      </c>
      <c r="O10" s="120">
        <v>-2600000</v>
      </c>
      <c r="P10" s="119">
        <f t="shared" ref="P10:P17" si="1">$H10      +$J10      +$L10      +$N10</f>
        <v>636000</v>
      </c>
      <c r="Q10" s="120">
        <f t="shared" ref="Q10:Q17" si="2">$I10      +$K10      +$M10      +$O10</f>
        <v>0</v>
      </c>
      <c r="R10" s="59">
        <f t="shared" ref="R10:R17" si="3">IF(($L10      =0),0,((($N10      -$L10      )/$L10      )*100))</f>
        <v>0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24.461538461538463</v>
      </c>
      <c r="U10" s="61">
        <f t="shared" ref="U10:U17" si="6">IF(($E10      =0),0,(($Q10      /$E10      )*100))</f>
        <v>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2600000</v>
      </c>
      <c r="C17" s="121">
        <f>SUM(C9:C16)</f>
        <v>0</v>
      </c>
      <c r="D17" s="121"/>
      <c r="E17" s="121">
        <f t="shared" si="0"/>
        <v>2600000</v>
      </c>
      <c r="F17" s="122">
        <f t="shared" ref="F17:O17" si="7">SUM(F9:F16)</f>
        <v>2600000</v>
      </c>
      <c r="G17" s="123">
        <f t="shared" si="7"/>
        <v>2600000</v>
      </c>
      <c r="H17" s="122">
        <f t="shared" si="7"/>
        <v>0</v>
      </c>
      <c r="I17" s="123">
        <f t="shared" si="7"/>
        <v>2600000</v>
      </c>
      <c r="J17" s="122">
        <f t="shared" si="7"/>
        <v>488000</v>
      </c>
      <c r="K17" s="123">
        <f t="shared" si="7"/>
        <v>0</v>
      </c>
      <c r="L17" s="122">
        <f t="shared" si="7"/>
        <v>74000</v>
      </c>
      <c r="M17" s="123">
        <f t="shared" si="7"/>
        <v>0</v>
      </c>
      <c r="N17" s="122">
        <f t="shared" si="7"/>
        <v>74000</v>
      </c>
      <c r="O17" s="123">
        <f t="shared" si="7"/>
        <v>-2600000</v>
      </c>
      <c r="P17" s="122">
        <f t="shared" si="1"/>
        <v>636000</v>
      </c>
      <c r="Q17" s="123">
        <f t="shared" si="2"/>
        <v>0</v>
      </c>
      <c r="R17" s="63">
        <f t="shared" si="3"/>
        <v>0</v>
      </c>
      <c r="S17" s="64">
        <f t="shared" si="4"/>
        <v>0</v>
      </c>
      <c r="T17" s="63">
        <f>IF((SUM($E9:$E14))=0,0,(P17/(SUM($E9:$E14))*100))</f>
        <v>24.461538461538463</v>
      </c>
      <c r="U17" s="65">
        <f>IF((SUM($E9:$E14))=0,0,(Q17/(SUM($E9:$E14))*100))</f>
        <v>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1354000</v>
      </c>
      <c r="C34" s="118"/>
      <c r="D34" s="118"/>
      <c r="E34" s="118">
        <f>$B34      +$C34      +$D34</f>
        <v>1354000</v>
      </c>
      <c r="F34" s="119">
        <v>1354000</v>
      </c>
      <c r="G34" s="120">
        <v>1354000</v>
      </c>
      <c r="H34" s="119">
        <v>339000</v>
      </c>
      <c r="I34" s="120">
        <v>1200000</v>
      </c>
      <c r="J34" s="119">
        <v>310000</v>
      </c>
      <c r="K34" s="120"/>
      <c r="L34" s="119">
        <v>429000</v>
      </c>
      <c r="M34" s="120"/>
      <c r="N34" s="119"/>
      <c r="O34" s="120">
        <v>-1200000</v>
      </c>
      <c r="P34" s="119">
        <f>$H34      +$J34      +$L34      +$N34</f>
        <v>1078000</v>
      </c>
      <c r="Q34" s="120">
        <f>$I34      +$K34      +$M34      +$O34</f>
        <v>0</v>
      </c>
      <c r="R34" s="59">
        <f>IF(($L34      =0),0,((($N34      -$L34      )/$L34      )*100))</f>
        <v>-100</v>
      </c>
      <c r="S34" s="60">
        <f>IF(($M34      =0),0,((($O34      -$M34      )/$M34      )*100))</f>
        <v>0</v>
      </c>
      <c r="T34" s="59">
        <f>IF(($E34      =0),0,(($P34      /$E34      )*100))</f>
        <v>79.615952732644018</v>
      </c>
      <c r="U34" s="61">
        <f>IF(($E34      =0),0,(($Q34      /$E34      )*100))</f>
        <v>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1354000</v>
      </c>
      <c r="C35" s="121">
        <f>C34</f>
        <v>0</v>
      </c>
      <c r="D35" s="121"/>
      <c r="E35" s="121">
        <f>$B35      +$C35      +$D35</f>
        <v>1354000</v>
      </c>
      <c r="F35" s="122">
        <f t="shared" ref="F35:O35" si="17">F34</f>
        <v>1354000</v>
      </c>
      <c r="G35" s="123">
        <f t="shared" si="17"/>
        <v>1354000</v>
      </c>
      <c r="H35" s="122">
        <f t="shared" si="17"/>
        <v>339000</v>
      </c>
      <c r="I35" s="123">
        <f t="shared" si="17"/>
        <v>1200000</v>
      </c>
      <c r="J35" s="122">
        <f t="shared" si="17"/>
        <v>310000</v>
      </c>
      <c r="K35" s="123">
        <f t="shared" si="17"/>
        <v>0</v>
      </c>
      <c r="L35" s="122">
        <f t="shared" si="17"/>
        <v>429000</v>
      </c>
      <c r="M35" s="123">
        <f t="shared" si="17"/>
        <v>0</v>
      </c>
      <c r="N35" s="122">
        <f t="shared" si="17"/>
        <v>0</v>
      </c>
      <c r="O35" s="123">
        <f t="shared" si="17"/>
        <v>-1200000</v>
      </c>
      <c r="P35" s="122">
        <f>$H35      +$J35      +$L35      +$N35</f>
        <v>1078000</v>
      </c>
      <c r="Q35" s="123">
        <f>$I35      +$K35      +$M35      +$O35</f>
        <v>0</v>
      </c>
      <c r="R35" s="63">
        <f>IF(($L35      =0),0,((($N35      -$L35      )/$L35      )*100))</f>
        <v>-100</v>
      </c>
      <c r="S35" s="64">
        <f>IF(($M35      =0),0,((($O35      -$M35      )/$M35      )*100))</f>
        <v>0</v>
      </c>
      <c r="T35" s="63">
        <f>IF($E35   =0,0,($P35   /$E35   )*100)</f>
        <v>79.615952732644018</v>
      </c>
      <c r="U35" s="65">
        <f>IF($E35   =0,0,($Q35   /$E35   )*100)</f>
        <v>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33000</v>
      </c>
      <c r="C38" s="118"/>
      <c r="D38" s="118"/>
      <c r="E38" s="118">
        <f t="shared" si="18"/>
        <v>33000</v>
      </c>
      <c r="F38" s="119">
        <v>33000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4000000</v>
      </c>
      <c r="C40" s="118"/>
      <c r="D40" s="118"/>
      <c r="E40" s="118">
        <f t="shared" si="18"/>
        <v>4000000</v>
      </c>
      <c r="F40" s="119">
        <v>4000000</v>
      </c>
      <c r="G40" s="120">
        <v>1800000</v>
      </c>
      <c r="H40" s="119"/>
      <c r="I40" s="120">
        <v>2912896</v>
      </c>
      <c r="J40" s="119"/>
      <c r="K40" s="120"/>
      <c r="L40" s="119"/>
      <c r="M40" s="120"/>
      <c r="N40" s="119">
        <v>1800000</v>
      </c>
      <c r="O40" s="120">
        <v>-2912896</v>
      </c>
      <c r="P40" s="119">
        <f t="shared" si="19"/>
        <v>1800000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45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4033000</v>
      </c>
      <c r="C42" s="121">
        <f>SUM(C37:C41)</f>
        <v>0</v>
      </c>
      <c r="D42" s="121"/>
      <c r="E42" s="121">
        <f t="shared" si="18"/>
        <v>4033000</v>
      </c>
      <c r="F42" s="122">
        <f t="shared" ref="F42:O42" si="25">SUM(F37:F41)</f>
        <v>4033000</v>
      </c>
      <c r="G42" s="123">
        <f t="shared" si="25"/>
        <v>1800000</v>
      </c>
      <c r="H42" s="122">
        <f t="shared" si="25"/>
        <v>0</v>
      </c>
      <c r="I42" s="123">
        <f t="shared" si="25"/>
        <v>2912896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1800000</v>
      </c>
      <c r="O42" s="123">
        <f t="shared" si="25"/>
        <v>-2912896</v>
      </c>
      <c r="P42" s="122">
        <f t="shared" si="19"/>
        <v>1800000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45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44000000</v>
      </c>
      <c r="C46" s="118"/>
      <c r="D46" s="118"/>
      <c r="E46" s="118">
        <f t="shared" si="26"/>
        <v>44000000</v>
      </c>
      <c r="F46" s="119">
        <v>44000000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18220000</v>
      </c>
      <c r="C53" s="118"/>
      <c r="D53" s="118"/>
      <c r="E53" s="118">
        <f t="shared" si="26"/>
        <v>18220000</v>
      </c>
      <c r="F53" s="119">
        <v>18220000</v>
      </c>
      <c r="G53" s="120">
        <v>18220000</v>
      </c>
      <c r="H53" s="119">
        <v>3200000</v>
      </c>
      <c r="I53" s="120">
        <v>21224000</v>
      </c>
      <c r="J53" s="119">
        <v>1087000</v>
      </c>
      <c r="K53" s="120"/>
      <c r="L53" s="119">
        <v>3570000</v>
      </c>
      <c r="M53" s="120"/>
      <c r="N53" s="119"/>
      <c r="O53" s="120">
        <v>-21224000</v>
      </c>
      <c r="P53" s="119">
        <f t="shared" si="27"/>
        <v>7857000</v>
      </c>
      <c r="Q53" s="120">
        <f t="shared" si="28"/>
        <v>0</v>
      </c>
      <c r="R53" s="59">
        <f t="shared" si="29"/>
        <v>-100</v>
      </c>
      <c r="S53" s="60">
        <f t="shared" si="30"/>
        <v>0</v>
      </c>
      <c r="T53" s="59">
        <f t="shared" si="31"/>
        <v>43.122941822173438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62220000</v>
      </c>
      <c r="C55" s="121">
        <f>SUM(C44:C54)</f>
        <v>0</v>
      </c>
      <c r="D55" s="121"/>
      <c r="E55" s="121">
        <f t="shared" si="26"/>
        <v>62220000</v>
      </c>
      <c r="F55" s="122">
        <f t="shared" ref="F55:O55" si="33">SUM(F44:F54)</f>
        <v>62220000</v>
      </c>
      <c r="G55" s="123">
        <f t="shared" si="33"/>
        <v>18220000</v>
      </c>
      <c r="H55" s="122">
        <f t="shared" si="33"/>
        <v>3200000</v>
      </c>
      <c r="I55" s="123">
        <f t="shared" si="33"/>
        <v>21224000</v>
      </c>
      <c r="J55" s="122">
        <f t="shared" si="33"/>
        <v>1087000</v>
      </c>
      <c r="K55" s="123">
        <f t="shared" si="33"/>
        <v>0</v>
      </c>
      <c r="L55" s="122">
        <f t="shared" si="33"/>
        <v>3570000</v>
      </c>
      <c r="M55" s="123">
        <f t="shared" si="33"/>
        <v>0</v>
      </c>
      <c r="N55" s="122">
        <f t="shared" si="33"/>
        <v>0</v>
      </c>
      <c r="O55" s="123">
        <f t="shared" si="33"/>
        <v>-21224000</v>
      </c>
      <c r="P55" s="122">
        <f t="shared" si="27"/>
        <v>7857000</v>
      </c>
      <c r="Q55" s="123">
        <f t="shared" si="28"/>
        <v>0</v>
      </c>
      <c r="R55" s="63">
        <f t="shared" si="29"/>
        <v>-100</v>
      </c>
      <c r="S55" s="64">
        <f t="shared" si="30"/>
        <v>0</v>
      </c>
      <c r="T55" s="63">
        <f>IF((+$E45+$E47+$E49+$E50+$E53) =0,0,(P55   /(+$E45+$E47+$E49+$E50+$E53) )*100)</f>
        <v>43.122941822173438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70207000</v>
      </c>
      <c r="C69" s="130">
        <f>SUM(C9:C16,C19:C25,C28:C31,C34,C37:C41,C44:C54,C57:C60,C63:C67)</f>
        <v>0</v>
      </c>
      <c r="D69" s="130"/>
      <c r="E69" s="130">
        <f t="shared" si="35"/>
        <v>70207000</v>
      </c>
      <c r="F69" s="131">
        <f t="shared" ref="F69:O69" si="43">SUM(F9:F16,F19:F25,F28:F31,F34,F37:F41,F44:F54,F57:F60,F63:F67)</f>
        <v>70207000</v>
      </c>
      <c r="G69" s="132">
        <f t="shared" si="43"/>
        <v>23974000</v>
      </c>
      <c r="H69" s="131">
        <f t="shared" si="43"/>
        <v>3539000</v>
      </c>
      <c r="I69" s="132">
        <f t="shared" si="43"/>
        <v>27936896</v>
      </c>
      <c r="J69" s="131">
        <f t="shared" si="43"/>
        <v>1885000</v>
      </c>
      <c r="K69" s="132">
        <f t="shared" si="43"/>
        <v>0</v>
      </c>
      <c r="L69" s="131">
        <f t="shared" si="43"/>
        <v>4073000</v>
      </c>
      <c r="M69" s="132">
        <f t="shared" si="43"/>
        <v>0</v>
      </c>
      <c r="N69" s="131">
        <f t="shared" si="43"/>
        <v>1874000</v>
      </c>
      <c r="O69" s="132">
        <f t="shared" si="43"/>
        <v>-27936896</v>
      </c>
      <c r="P69" s="131">
        <f t="shared" si="36"/>
        <v>11371000</v>
      </c>
      <c r="Q69" s="132">
        <f t="shared" si="37"/>
        <v>0</v>
      </c>
      <c r="R69" s="72">
        <f t="shared" si="38"/>
        <v>-53.989688190522955</v>
      </c>
      <c r="S69" s="73">
        <f t="shared" si="39"/>
        <v>0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43.443875601742185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0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20894000</v>
      </c>
      <c r="C71" s="118">
        <v>-17068000</v>
      </c>
      <c r="D71" s="118"/>
      <c r="E71" s="118">
        <f>$B71      +$C71      +$D71</f>
        <v>3826000</v>
      </c>
      <c r="F71" s="119">
        <v>3826000</v>
      </c>
      <c r="G71" s="120">
        <v>3826000</v>
      </c>
      <c r="H71" s="119">
        <v>3236000</v>
      </c>
      <c r="I71" s="120">
        <v>4197000</v>
      </c>
      <c r="J71" s="119">
        <v>543000</v>
      </c>
      <c r="K71" s="120"/>
      <c r="L71" s="119">
        <v>5000</v>
      </c>
      <c r="M71" s="120"/>
      <c r="N71" s="119"/>
      <c r="O71" s="120">
        <v>-4197000</v>
      </c>
      <c r="P71" s="119">
        <f>$H71      +$J71      +$L71      +$N71</f>
        <v>3784000</v>
      </c>
      <c r="Q71" s="120">
        <f>$I71      +$K71      +$M71      +$O71</f>
        <v>0</v>
      </c>
      <c r="R71" s="59">
        <f>IF(($L71      =0),0,((($N71      -$L71      )/$L71      )*100))</f>
        <v>-100</v>
      </c>
      <c r="S71" s="60">
        <f>IF(($M71      =0),0,((($O71      -$M71      )/$M71      )*100))</f>
        <v>0</v>
      </c>
      <c r="T71" s="59">
        <f>IF(($E71      =0),0,(($P71      /$E71      )*100))</f>
        <v>98.9022477783586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>
        <v>6944000</v>
      </c>
      <c r="C72" s="118"/>
      <c r="D72" s="118"/>
      <c r="E72" s="118">
        <f>$B72      +$C72      +$D72</f>
        <v>6944000</v>
      </c>
      <c r="F72" s="119">
        <v>6944000</v>
      </c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27838000</v>
      </c>
      <c r="C73" s="127">
        <f>SUM(C71:C72)</f>
        <v>-17068000</v>
      </c>
      <c r="D73" s="127"/>
      <c r="E73" s="127">
        <f>$B73      +$C73      +$D73</f>
        <v>10770000</v>
      </c>
      <c r="F73" s="128">
        <f t="shared" ref="F73:O73" si="44">SUM(F71:F72)</f>
        <v>10770000</v>
      </c>
      <c r="G73" s="129">
        <f t="shared" si="44"/>
        <v>3826000</v>
      </c>
      <c r="H73" s="128">
        <f t="shared" si="44"/>
        <v>3236000</v>
      </c>
      <c r="I73" s="129">
        <f t="shared" si="44"/>
        <v>4197000</v>
      </c>
      <c r="J73" s="128">
        <f t="shared" si="44"/>
        <v>543000</v>
      </c>
      <c r="K73" s="129">
        <f t="shared" si="44"/>
        <v>0</v>
      </c>
      <c r="L73" s="128">
        <f t="shared" si="44"/>
        <v>5000</v>
      </c>
      <c r="M73" s="129">
        <f t="shared" si="44"/>
        <v>0</v>
      </c>
      <c r="N73" s="128">
        <f t="shared" si="44"/>
        <v>0</v>
      </c>
      <c r="O73" s="129">
        <f t="shared" si="44"/>
        <v>-4197000</v>
      </c>
      <c r="P73" s="128">
        <f>$H73      +$J73      +$L73      +$N73</f>
        <v>3784000</v>
      </c>
      <c r="Q73" s="129">
        <f>$I73      +$K73      +$M73      +$O73</f>
        <v>0</v>
      </c>
      <c r="R73" s="68">
        <f>IF(($L73      =0),0,((($N73      -$L73      )/$L73      )*100))</f>
        <v>-100</v>
      </c>
      <c r="S73" s="69">
        <f>IF(($M73      =0),0,((($O73      -$M73      )/$M73      )*100))</f>
        <v>0</v>
      </c>
      <c r="T73" s="68">
        <f>IF(($E71      =0),0,(($P71      /$E71      )*100))</f>
        <v>98.9022477783586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27838000</v>
      </c>
      <c r="C74" s="130">
        <f>SUM(C71:C72)</f>
        <v>-17068000</v>
      </c>
      <c r="D74" s="130"/>
      <c r="E74" s="130">
        <f>$B74      +$C74      +$D74</f>
        <v>10770000</v>
      </c>
      <c r="F74" s="131">
        <f t="shared" ref="F74:O74" si="45">SUM(F71:F72)</f>
        <v>10770000</v>
      </c>
      <c r="G74" s="132">
        <f t="shared" si="45"/>
        <v>3826000</v>
      </c>
      <c r="H74" s="131">
        <f t="shared" si="45"/>
        <v>3236000</v>
      </c>
      <c r="I74" s="132">
        <f t="shared" si="45"/>
        <v>4197000</v>
      </c>
      <c r="J74" s="131">
        <f t="shared" si="45"/>
        <v>543000</v>
      </c>
      <c r="K74" s="132">
        <f t="shared" si="45"/>
        <v>0</v>
      </c>
      <c r="L74" s="131">
        <f t="shared" si="45"/>
        <v>5000</v>
      </c>
      <c r="M74" s="132">
        <f t="shared" si="45"/>
        <v>0</v>
      </c>
      <c r="N74" s="131">
        <f t="shared" si="45"/>
        <v>0</v>
      </c>
      <c r="O74" s="132">
        <f t="shared" si="45"/>
        <v>-4197000</v>
      </c>
      <c r="P74" s="131">
        <f>$H74      +$J74      +$L74      +$N74</f>
        <v>3784000</v>
      </c>
      <c r="Q74" s="132">
        <f>$I74      +$K74      +$M74      +$O74</f>
        <v>0</v>
      </c>
      <c r="R74" s="72">
        <f>IF(($L74      =0),0,((($N74      -$L74      )/$L74      )*100))</f>
        <v>-100</v>
      </c>
      <c r="S74" s="73">
        <f>IF(($M74      =0),0,((($O74      -$M74      )/$M74      )*100))</f>
        <v>0</v>
      </c>
      <c r="T74" s="72">
        <f>IF(($E71      =0),0,(($P71      /$E71      )*100))</f>
        <v>98.9022477783586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98045000</v>
      </c>
      <c r="C75" s="130">
        <f>SUM(C9:C16,C19:C25,C28:C31,C34,C37:C41,C44:C54,C57:C60,C63:C67,C71:C72)</f>
        <v>-17068000</v>
      </c>
      <c r="D75" s="130"/>
      <c r="E75" s="130">
        <f>$B75      +$C75      +$D75</f>
        <v>80977000</v>
      </c>
      <c r="F75" s="131">
        <f t="shared" ref="F75:O75" si="46">SUM(F9:F16,F19:F25,F28:F31,F34,F37:F41,F44:F54,F57:F60,F63:F67,F71:F72)</f>
        <v>80977000</v>
      </c>
      <c r="G75" s="132">
        <f t="shared" si="46"/>
        <v>27800000</v>
      </c>
      <c r="H75" s="131">
        <f t="shared" si="46"/>
        <v>6775000</v>
      </c>
      <c r="I75" s="132">
        <f t="shared" si="46"/>
        <v>32133896</v>
      </c>
      <c r="J75" s="131">
        <f t="shared" si="46"/>
        <v>2428000</v>
      </c>
      <c r="K75" s="132">
        <f t="shared" si="46"/>
        <v>0</v>
      </c>
      <c r="L75" s="131">
        <f t="shared" si="46"/>
        <v>4078000</v>
      </c>
      <c r="M75" s="132">
        <f t="shared" si="46"/>
        <v>0</v>
      </c>
      <c r="N75" s="131">
        <f t="shared" si="46"/>
        <v>1874000</v>
      </c>
      <c r="O75" s="132">
        <f t="shared" si="46"/>
        <v>-32133896</v>
      </c>
      <c r="P75" s="131">
        <f>$H75      +$J75      +$L75      +$N75</f>
        <v>15155000</v>
      </c>
      <c r="Q75" s="132">
        <f>$I75      +$K75      +$M75      +$O75</f>
        <v>0</v>
      </c>
      <c r="R75" s="72">
        <f>IF(($L75      =0),0,((($N75      -$L75      )/$L75      )*100))</f>
        <v>-54.046101029916628</v>
      </c>
      <c r="S75" s="73">
        <f>IF(($M75      =0),0,((($O75      -$M75      )/$M75      )*100))</f>
        <v>0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50.516666666666666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0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137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138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139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140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141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142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143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144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145</v>
      </c>
    </row>
    <row r="118" spans="1:23" x14ac:dyDescent="0.2">
      <c r="A118" s="35" t="s">
        <v>146</v>
      </c>
    </row>
    <row r="119" spans="1:23" x14ac:dyDescent="0.2">
      <c r="A119" s="35" t="s">
        <v>147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148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149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150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l88XNr7UzwsFS3m7BTHJWrv2vybfe5aSaI5yqZx7C4lMe2YdLomspsSOLNEhAQfL/3r26Erd3yUJW0frH5Fe7Q==" saltValue="iPqcBxRim09Bg6h4fwULK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120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736000</v>
      </c>
      <c r="I10" s="120">
        <v>161879</v>
      </c>
      <c r="J10" s="119">
        <v>151000</v>
      </c>
      <c r="K10" s="120"/>
      <c r="L10" s="119">
        <v>114000</v>
      </c>
      <c r="M10" s="120"/>
      <c r="N10" s="119"/>
      <c r="O10" s="120"/>
      <c r="P10" s="119">
        <f t="shared" ref="P10:P17" si="1">$H10      +$J10      +$L10      +$N10</f>
        <v>1001000</v>
      </c>
      <c r="Q10" s="120">
        <f t="shared" ref="Q10:Q17" si="2">$I10      +$K10      +$M10      +$O10</f>
        <v>161879</v>
      </c>
      <c r="R10" s="59">
        <f t="shared" ref="R10:R17" si="3">IF(($L10      =0),0,((($N10      -$L10      )/$L10      )*100))</f>
        <v>-100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33.366666666666667</v>
      </c>
      <c r="U10" s="61">
        <f t="shared" ref="U10:U17" si="6">IF(($E10      =0),0,(($Q10      /$E10      )*100))</f>
        <v>5.3959666666666672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736000</v>
      </c>
      <c r="I17" s="123">
        <f t="shared" si="7"/>
        <v>161879</v>
      </c>
      <c r="J17" s="122">
        <f t="shared" si="7"/>
        <v>151000</v>
      </c>
      <c r="K17" s="123">
        <f t="shared" si="7"/>
        <v>0</v>
      </c>
      <c r="L17" s="122">
        <f t="shared" si="7"/>
        <v>114000</v>
      </c>
      <c r="M17" s="123">
        <f t="shared" si="7"/>
        <v>0</v>
      </c>
      <c r="N17" s="122">
        <f t="shared" si="7"/>
        <v>0</v>
      </c>
      <c r="O17" s="123">
        <f t="shared" si="7"/>
        <v>0</v>
      </c>
      <c r="P17" s="122">
        <f t="shared" si="1"/>
        <v>1001000</v>
      </c>
      <c r="Q17" s="123">
        <f t="shared" si="2"/>
        <v>161879</v>
      </c>
      <c r="R17" s="63">
        <f t="shared" si="3"/>
        <v>-100</v>
      </c>
      <c r="S17" s="64">
        <f t="shared" si="4"/>
        <v>0</v>
      </c>
      <c r="T17" s="63">
        <f>IF((SUM($E9:$E14))=0,0,(P17/(SUM($E9:$E14))*100))</f>
        <v>33.366666666666667</v>
      </c>
      <c r="U17" s="65">
        <f>IF((SUM($E9:$E14))=0,0,(Q17/(SUM($E9:$E14))*100))</f>
        <v>5.3959666666666672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1256000</v>
      </c>
      <c r="C34" s="118"/>
      <c r="D34" s="118"/>
      <c r="E34" s="118">
        <f>$B34      +$C34      +$D34</f>
        <v>1256000</v>
      </c>
      <c r="F34" s="119">
        <v>1256000</v>
      </c>
      <c r="G34" s="120">
        <v>1256000</v>
      </c>
      <c r="H34" s="119"/>
      <c r="I34" s="120"/>
      <c r="J34" s="119">
        <v>538000</v>
      </c>
      <c r="K34" s="120">
        <v>548665</v>
      </c>
      <c r="L34" s="119">
        <v>363000</v>
      </c>
      <c r="M34" s="120">
        <v>465283</v>
      </c>
      <c r="N34" s="119">
        <v>202000</v>
      </c>
      <c r="O34" s="120">
        <v>202099</v>
      </c>
      <c r="P34" s="119">
        <f>$H34      +$J34      +$L34      +$N34</f>
        <v>1103000</v>
      </c>
      <c r="Q34" s="120">
        <f>$I34      +$K34      +$M34      +$O34</f>
        <v>1216047</v>
      </c>
      <c r="R34" s="59">
        <f>IF(($L34      =0),0,((($N34      -$L34      )/$L34      )*100))</f>
        <v>-44.352617079889804</v>
      </c>
      <c r="S34" s="60">
        <f>IF(($M34      =0),0,((($O34      -$M34      )/$M34      )*100))</f>
        <v>-56.564284532209427</v>
      </c>
      <c r="T34" s="59">
        <f>IF(($E34      =0),0,(($P34      /$E34      )*100))</f>
        <v>87.818471337579624</v>
      </c>
      <c r="U34" s="61">
        <f>IF(($E34      =0),0,(($Q34      /$E34      )*100))</f>
        <v>96.819028662420379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1256000</v>
      </c>
      <c r="C35" s="121">
        <f>C34</f>
        <v>0</v>
      </c>
      <c r="D35" s="121"/>
      <c r="E35" s="121">
        <f>$B35      +$C35      +$D35</f>
        <v>1256000</v>
      </c>
      <c r="F35" s="122">
        <f t="shared" ref="F35:O35" si="17">F34</f>
        <v>1256000</v>
      </c>
      <c r="G35" s="123">
        <f t="shared" si="17"/>
        <v>1256000</v>
      </c>
      <c r="H35" s="122">
        <f t="shared" si="17"/>
        <v>0</v>
      </c>
      <c r="I35" s="123">
        <f t="shared" si="17"/>
        <v>0</v>
      </c>
      <c r="J35" s="122">
        <f t="shared" si="17"/>
        <v>538000</v>
      </c>
      <c r="K35" s="123">
        <f t="shared" si="17"/>
        <v>548665</v>
      </c>
      <c r="L35" s="122">
        <f t="shared" si="17"/>
        <v>363000</v>
      </c>
      <c r="M35" s="123">
        <f t="shared" si="17"/>
        <v>465283</v>
      </c>
      <c r="N35" s="122">
        <f t="shared" si="17"/>
        <v>202000</v>
      </c>
      <c r="O35" s="123">
        <f t="shared" si="17"/>
        <v>202099</v>
      </c>
      <c r="P35" s="122">
        <f>$H35      +$J35      +$L35      +$N35</f>
        <v>1103000</v>
      </c>
      <c r="Q35" s="123">
        <f>$I35      +$K35      +$M35      +$O35</f>
        <v>1216047</v>
      </c>
      <c r="R35" s="63">
        <f>IF(($L35      =0),0,((($N35      -$L35      )/$L35      )*100))</f>
        <v>-44.352617079889804</v>
      </c>
      <c r="S35" s="64">
        <f>IF(($M35      =0),0,((($O35      -$M35      )/$M35      )*100))</f>
        <v>-56.564284532209427</v>
      </c>
      <c r="T35" s="63">
        <f>IF($E35   =0,0,($P35   /$E35   )*100)</f>
        <v>87.818471337579624</v>
      </c>
      <c r="U35" s="65">
        <f>IF($E35   =0,0,($Q35   /$E35   )*100)</f>
        <v>96.819028662420379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33000</v>
      </c>
      <c r="C38" s="118"/>
      <c r="D38" s="118"/>
      <c r="E38" s="118">
        <f t="shared" si="18"/>
        <v>33000</v>
      </c>
      <c r="F38" s="119">
        <v>33000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33000</v>
      </c>
      <c r="C42" s="121">
        <f>SUM(C37:C41)</f>
        <v>0</v>
      </c>
      <c r="D42" s="121"/>
      <c r="E42" s="121">
        <f t="shared" si="18"/>
        <v>33000</v>
      </c>
      <c r="F42" s="122">
        <f t="shared" ref="F42:O42" si="25">SUM(F37:F41)</f>
        <v>33000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55148000</v>
      </c>
      <c r="C46" s="118"/>
      <c r="D46" s="118"/>
      <c r="E46" s="118">
        <f t="shared" si="26"/>
        <v>55148000</v>
      </c>
      <c r="F46" s="119">
        <v>55148000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23780000</v>
      </c>
      <c r="C53" s="118"/>
      <c r="D53" s="118"/>
      <c r="E53" s="118">
        <f t="shared" si="26"/>
        <v>23780000</v>
      </c>
      <c r="F53" s="119">
        <v>23780000</v>
      </c>
      <c r="G53" s="120">
        <v>23780000</v>
      </c>
      <c r="H53" s="119">
        <v>4193000</v>
      </c>
      <c r="I53" s="120">
        <v>4193391</v>
      </c>
      <c r="J53" s="119">
        <v>4665000</v>
      </c>
      <c r="K53" s="120">
        <v>4665301</v>
      </c>
      <c r="L53" s="119">
        <v>1889000</v>
      </c>
      <c r="M53" s="120">
        <v>5962694</v>
      </c>
      <c r="N53" s="119">
        <v>10997000</v>
      </c>
      <c r="O53" s="120">
        <v>6923280</v>
      </c>
      <c r="P53" s="119">
        <f t="shared" si="27"/>
        <v>21744000</v>
      </c>
      <c r="Q53" s="120">
        <f t="shared" si="28"/>
        <v>21744666</v>
      </c>
      <c r="R53" s="59">
        <f t="shared" si="29"/>
        <v>482.15987294865005</v>
      </c>
      <c r="S53" s="60">
        <f t="shared" si="30"/>
        <v>16.1099328592076</v>
      </c>
      <c r="T53" s="59">
        <f t="shared" si="31"/>
        <v>91.438183347350716</v>
      </c>
      <c r="U53" s="61">
        <f t="shared" si="32"/>
        <v>91.440984020185027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78928000</v>
      </c>
      <c r="C55" s="121">
        <f>SUM(C44:C54)</f>
        <v>0</v>
      </c>
      <c r="D55" s="121"/>
      <c r="E55" s="121">
        <f t="shared" si="26"/>
        <v>78928000</v>
      </c>
      <c r="F55" s="122">
        <f t="shared" ref="F55:O55" si="33">SUM(F44:F54)</f>
        <v>78928000</v>
      </c>
      <c r="G55" s="123">
        <f t="shared" si="33"/>
        <v>23780000</v>
      </c>
      <c r="H55" s="122">
        <f t="shared" si="33"/>
        <v>4193000</v>
      </c>
      <c r="I55" s="123">
        <f t="shared" si="33"/>
        <v>4193391</v>
      </c>
      <c r="J55" s="122">
        <f t="shared" si="33"/>
        <v>4665000</v>
      </c>
      <c r="K55" s="123">
        <f t="shared" si="33"/>
        <v>4665301</v>
      </c>
      <c r="L55" s="122">
        <f t="shared" si="33"/>
        <v>1889000</v>
      </c>
      <c r="M55" s="123">
        <f t="shared" si="33"/>
        <v>5962694</v>
      </c>
      <c r="N55" s="122">
        <f t="shared" si="33"/>
        <v>10997000</v>
      </c>
      <c r="O55" s="123">
        <f t="shared" si="33"/>
        <v>6923280</v>
      </c>
      <c r="P55" s="122">
        <f t="shared" si="27"/>
        <v>21744000</v>
      </c>
      <c r="Q55" s="123">
        <f t="shared" si="28"/>
        <v>21744666</v>
      </c>
      <c r="R55" s="63">
        <f t="shared" si="29"/>
        <v>482.15987294865005</v>
      </c>
      <c r="S55" s="64">
        <f t="shared" si="30"/>
        <v>16.1099328592076</v>
      </c>
      <c r="T55" s="63">
        <f>IF((+$E45+$E47+$E49+$E50+$E53) =0,0,(P55   /(+$E45+$E47+$E49+$E50+$E53) )*100)</f>
        <v>91.438183347350716</v>
      </c>
      <c r="U55" s="65">
        <f>IF((+$E45+$E47+$E49+$E50+$E53) =0,0,(Q55   /(+$E45+$E47+$E49+$E50+$E53) )*100)</f>
        <v>91.440984020185027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83217000</v>
      </c>
      <c r="C69" s="130">
        <f>SUM(C9:C16,C19:C25,C28:C31,C34,C37:C41,C44:C54,C57:C60,C63:C67)</f>
        <v>0</v>
      </c>
      <c r="D69" s="130"/>
      <c r="E69" s="130">
        <f t="shared" si="35"/>
        <v>83217000</v>
      </c>
      <c r="F69" s="131">
        <f t="shared" ref="F69:O69" si="43">SUM(F9:F16,F19:F25,F28:F31,F34,F37:F41,F44:F54,F57:F60,F63:F67)</f>
        <v>83217000</v>
      </c>
      <c r="G69" s="132">
        <f t="shared" si="43"/>
        <v>28036000</v>
      </c>
      <c r="H69" s="131">
        <f t="shared" si="43"/>
        <v>4929000</v>
      </c>
      <c r="I69" s="132">
        <f t="shared" si="43"/>
        <v>4355270</v>
      </c>
      <c r="J69" s="131">
        <f t="shared" si="43"/>
        <v>5354000</v>
      </c>
      <c r="K69" s="132">
        <f t="shared" si="43"/>
        <v>5213966</v>
      </c>
      <c r="L69" s="131">
        <f t="shared" si="43"/>
        <v>2366000</v>
      </c>
      <c r="M69" s="132">
        <f t="shared" si="43"/>
        <v>6427977</v>
      </c>
      <c r="N69" s="131">
        <f t="shared" si="43"/>
        <v>11199000</v>
      </c>
      <c r="O69" s="132">
        <f t="shared" si="43"/>
        <v>7125379</v>
      </c>
      <c r="P69" s="131">
        <f t="shared" si="36"/>
        <v>23848000</v>
      </c>
      <c r="Q69" s="132">
        <f t="shared" si="37"/>
        <v>23122592</v>
      </c>
      <c r="R69" s="72">
        <f t="shared" si="38"/>
        <v>373.33051563820794</v>
      </c>
      <c r="S69" s="73">
        <f t="shared" si="39"/>
        <v>10.849478770692553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85.062063061777721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82.474646882579535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19263000</v>
      </c>
      <c r="C71" s="118"/>
      <c r="D71" s="118"/>
      <c r="E71" s="118">
        <f>$B71      +$C71      +$D71</f>
        <v>19263000</v>
      </c>
      <c r="F71" s="119">
        <v>17263000</v>
      </c>
      <c r="G71" s="120">
        <v>17263000</v>
      </c>
      <c r="H71" s="119">
        <v>181000</v>
      </c>
      <c r="I71" s="120"/>
      <c r="J71" s="119">
        <v>1319000</v>
      </c>
      <c r="K71" s="120">
        <v>9688278</v>
      </c>
      <c r="L71" s="119">
        <v>2603000</v>
      </c>
      <c r="M71" s="120">
        <v>3593539</v>
      </c>
      <c r="N71" s="119">
        <v>9684000</v>
      </c>
      <c r="O71" s="120">
        <v>3825824</v>
      </c>
      <c r="P71" s="119">
        <f>$H71      +$J71      +$L71      +$N71</f>
        <v>13787000</v>
      </c>
      <c r="Q71" s="120">
        <f>$I71      +$K71      +$M71      +$O71</f>
        <v>17107641</v>
      </c>
      <c r="R71" s="59">
        <f>IF(($L71      =0),0,((($N71      -$L71      )/$L71      )*100))</f>
        <v>272.03227045716483</v>
      </c>
      <c r="S71" s="60">
        <f>IF(($M71      =0),0,((($O71      -$M71      )/$M71      )*100))</f>
        <v>6.4639621275850905</v>
      </c>
      <c r="T71" s="59">
        <f>IF(($E71      =0),0,(($P71      /$E71      )*100))</f>
        <v>71.572444582879086</v>
      </c>
      <c r="U71" s="61">
        <f>IF(($E71      =0),0,(($Q71      /$E71      )*100))</f>
        <v>88.81088615480455</v>
      </c>
      <c r="V71" s="119">
        <v>4658000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19263000</v>
      </c>
      <c r="C73" s="127">
        <f>SUM(C71:C72)</f>
        <v>0</v>
      </c>
      <c r="D73" s="127"/>
      <c r="E73" s="127">
        <f>$B73      +$C73      +$D73</f>
        <v>19263000</v>
      </c>
      <c r="F73" s="128">
        <f t="shared" ref="F73:O73" si="44">SUM(F71:F72)</f>
        <v>17263000</v>
      </c>
      <c r="G73" s="129">
        <f t="shared" si="44"/>
        <v>17263000</v>
      </c>
      <c r="H73" s="128">
        <f t="shared" si="44"/>
        <v>181000</v>
      </c>
      <c r="I73" s="129">
        <f t="shared" si="44"/>
        <v>0</v>
      </c>
      <c r="J73" s="128">
        <f t="shared" si="44"/>
        <v>1319000</v>
      </c>
      <c r="K73" s="129">
        <f t="shared" si="44"/>
        <v>9688278</v>
      </c>
      <c r="L73" s="128">
        <f t="shared" si="44"/>
        <v>2603000</v>
      </c>
      <c r="M73" s="129">
        <f t="shared" si="44"/>
        <v>3593539</v>
      </c>
      <c r="N73" s="128">
        <f t="shared" si="44"/>
        <v>9684000</v>
      </c>
      <c r="O73" s="129">
        <f t="shared" si="44"/>
        <v>3825824</v>
      </c>
      <c r="P73" s="128">
        <f>$H73      +$J73      +$L73      +$N73</f>
        <v>13787000</v>
      </c>
      <c r="Q73" s="129">
        <f>$I73      +$K73      +$M73      +$O73</f>
        <v>17107641</v>
      </c>
      <c r="R73" s="68">
        <f>IF(($L73      =0),0,((($N73      -$L73      )/$L73      )*100))</f>
        <v>272.03227045716483</v>
      </c>
      <c r="S73" s="69">
        <f>IF(($M73      =0),0,((($O73      -$M73      )/$M73      )*100))</f>
        <v>6.4639621275850905</v>
      </c>
      <c r="T73" s="68">
        <f>IF(($E71      =0),0,(($P71      /$E71      )*100))</f>
        <v>71.572444582879086</v>
      </c>
      <c r="U73" s="70">
        <f>IF($E71   =0,0,($Q71   /$E71 )*100)</f>
        <v>88.81088615480455</v>
      </c>
      <c r="V73" s="128">
        <f>SUM(V71:V72)</f>
        <v>4658000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19263000</v>
      </c>
      <c r="C74" s="130">
        <f>SUM(C71:C72)</f>
        <v>0</v>
      </c>
      <c r="D74" s="130"/>
      <c r="E74" s="130">
        <f>$B74      +$C74      +$D74</f>
        <v>19263000</v>
      </c>
      <c r="F74" s="131">
        <f t="shared" ref="F74:O74" si="45">SUM(F71:F72)</f>
        <v>17263000</v>
      </c>
      <c r="G74" s="132">
        <f t="shared" si="45"/>
        <v>17263000</v>
      </c>
      <c r="H74" s="131">
        <f t="shared" si="45"/>
        <v>181000</v>
      </c>
      <c r="I74" s="132">
        <f t="shared" si="45"/>
        <v>0</v>
      </c>
      <c r="J74" s="131">
        <f t="shared" si="45"/>
        <v>1319000</v>
      </c>
      <c r="K74" s="132">
        <f t="shared" si="45"/>
        <v>9688278</v>
      </c>
      <c r="L74" s="131">
        <f t="shared" si="45"/>
        <v>2603000</v>
      </c>
      <c r="M74" s="132">
        <f t="shared" si="45"/>
        <v>3593539</v>
      </c>
      <c r="N74" s="131">
        <f t="shared" si="45"/>
        <v>9684000</v>
      </c>
      <c r="O74" s="132">
        <f t="shared" si="45"/>
        <v>3825824</v>
      </c>
      <c r="P74" s="131">
        <f>$H74      +$J74      +$L74      +$N74</f>
        <v>13787000</v>
      </c>
      <c r="Q74" s="132">
        <f>$I74      +$K74      +$M74      +$O74</f>
        <v>17107641</v>
      </c>
      <c r="R74" s="72">
        <f>IF(($L74      =0),0,((($N74      -$L74      )/$L74      )*100))</f>
        <v>272.03227045716483</v>
      </c>
      <c r="S74" s="73">
        <f>IF(($M74      =0),0,((($O74      -$M74      )/$M74      )*100))</f>
        <v>6.4639621275850905</v>
      </c>
      <c r="T74" s="72">
        <f>IF(($E71      =0),0,(($P71      /$E71      )*100))</f>
        <v>71.572444582879086</v>
      </c>
      <c r="U74" s="76">
        <f>IF($E71   =0,0,($Q71   /$E71 )*100)</f>
        <v>88.81088615480455</v>
      </c>
      <c r="V74" s="131">
        <f>SUM(V71:V72)</f>
        <v>4658000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102480000</v>
      </c>
      <c r="C75" s="130">
        <f>SUM(C9:C16,C19:C25,C28:C31,C34,C37:C41,C44:C54,C57:C60,C63:C67,C71:C72)</f>
        <v>0</v>
      </c>
      <c r="D75" s="130"/>
      <c r="E75" s="130">
        <f>$B75      +$C75      +$D75</f>
        <v>102480000</v>
      </c>
      <c r="F75" s="131">
        <f t="shared" ref="F75:O75" si="46">SUM(F9:F16,F19:F25,F28:F31,F34,F37:F41,F44:F54,F57:F60,F63:F67,F71:F72)</f>
        <v>100480000</v>
      </c>
      <c r="G75" s="132">
        <f t="shared" si="46"/>
        <v>45299000</v>
      </c>
      <c r="H75" s="131">
        <f t="shared" si="46"/>
        <v>5110000</v>
      </c>
      <c r="I75" s="132">
        <f t="shared" si="46"/>
        <v>4355270</v>
      </c>
      <c r="J75" s="131">
        <f t="shared" si="46"/>
        <v>6673000</v>
      </c>
      <c r="K75" s="132">
        <f t="shared" si="46"/>
        <v>14902244</v>
      </c>
      <c r="L75" s="131">
        <f t="shared" si="46"/>
        <v>4969000</v>
      </c>
      <c r="M75" s="132">
        <f t="shared" si="46"/>
        <v>10021516</v>
      </c>
      <c r="N75" s="131">
        <f t="shared" si="46"/>
        <v>20883000</v>
      </c>
      <c r="O75" s="132">
        <f t="shared" si="46"/>
        <v>10951203</v>
      </c>
      <c r="P75" s="131">
        <f>$H75      +$J75      +$L75      +$N75</f>
        <v>37635000</v>
      </c>
      <c r="Q75" s="132">
        <f>$I75      +$K75      +$M75      +$O75</f>
        <v>40230233</v>
      </c>
      <c r="R75" s="72">
        <f>IF(($L75      =0),0,((($N75      -$L75      )/$L75      )*100))</f>
        <v>320.26564701147112</v>
      </c>
      <c r="S75" s="73">
        <f>IF(($M75      =0),0,((($O75      -$M75      )/$M75      )*100))</f>
        <v>9.2769098008724438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79.568278399120487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85.055144929068277</v>
      </c>
      <c r="V75" s="131">
        <f>SUM(V9:V16,V19:V25,V28:V31,V34,V37:V41,V44:V54,V57:V60,V63:V67,V71:V72)</f>
        <v>4658000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137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138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139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140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141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142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143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144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145</v>
      </c>
    </row>
    <row r="118" spans="1:23" x14ac:dyDescent="0.2">
      <c r="A118" s="35" t="s">
        <v>146</v>
      </c>
    </row>
    <row r="119" spans="1:23" x14ac:dyDescent="0.2">
      <c r="A119" s="35" t="s">
        <v>147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148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149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150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04l9VfFFMdZSkftAV1iMe0LCugBZoJdw1/yuHh6AbJm7xw8E2vxIucQSv16ujcI2J7TXfL8JKdeZmOIwvAHnew==" saltValue="vaCbVmyYXKeXiSMnXWis6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121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2100000</v>
      </c>
      <c r="C10" s="118"/>
      <c r="D10" s="118"/>
      <c r="E10" s="118">
        <f t="shared" ref="E10:E17" si="0">$B10      +$C10      +$D10</f>
        <v>2100000</v>
      </c>
      <c r="F10" s="119">
        <v>2100000</v>
      </c>
      <c r="G10" s="120">
        <v>2100000</v>
      </c>
      <c r="H10" s="119">
        <v>1175000</v>
      </c>
      <c r="I10" s="120">
        <v>60000</v>
      </c>
      <c r="J10" s="119">
        <v>815000</v>
      </c>
      <c r="K10" s="120">
        <v>1588053</v>
      </c>
      <c r="L10" s="119">
        <v>110000</v>
      </c>
      <c r="M10" s="120">
        <v>113000</v>
      </c>
      <c r="N10" s="119"/>
      <c r="O10" s="120">
        <v>151118</v>
      </c>
      <c r="P10" s="119">
        <f t="shared" ref="P10:P17" si="1">$H10      +$J10      +$L10      +$N10</f>
        <v>2100000</v>
      </c>
      <c r="Q10" s="120">
        <f t="shared" ref="Q10:Q17" si="2">$I10      +$K10      +$M10      +$O10</f>
        <v>1912171</v>
      </c>
      <c r="R10" s="59">
        <f t="shared" ref="R10:R17" si="3">IF(($L10      =0),0,((($N10      -$L10      )/$L10      )*100))</f>
        <v>-100</v>
      </c>
      <c r="S10" s="60">
        <f t="shared" ref="S10:S17" si="4">IF(($M10      =0),0,((($O10      -$M10      )/$M10      )*100))</f>
        <v>33.732743362831854</v>
      </c>
      <c r="T10" s="59">
        <f t="shared" ref="T10:T17" si="5">IF(($E10      =0),0,(($P10      /$E10      )*100))</f>
        <v>100</v>
      </c>
      <c r="U10" s="61">
        <f t="shared" ref="U10:U17" si="6">IF(($E10      =0),0,(($Q10      /$E10      )*100))</f>
        <v>91.055761904761894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2100000</v>
      </c>
      <c r="C17" s="121">
        <f>SUM(C9:C16)</f>
        <v>0</v>
      </c>
      <c r="D17" s="121"/>
      <c r="E17" s="121">
        <f t="shared" si="0"/>
        <v>2100000</v>
      </c>
      <c r="F17" s="122">
        <f t="shared" ref="F17:O17" si="7">SUM(F9:F16)</f>
        <v>2100000</v>
      </c>
      <c r="G17" s="123">
        <f t="shared" si="7"/>
        <v>2100000</v>
      </c>
      <c r="H17" s="122">
        <f t="shared" si="7"/>
        <v>1175000</v>
      </c>
      <c r="I17" s="123">
        <f t="shared" si="7"/>
        <v>60000</v>
      </c>
      <c r="J17" s="122">
        <f t="shared" si="7"/>
        <v>815000</v>
      </c>
      <c r="K17" s="123">
        <f t="shared" si="7"/>
        <v>1588053</v>
      </c>
      <c r="L17" s="122">
        <f t="shared" si="7"/>
        <v>110000</v>
      </c>
      <c r="M17" s="123">
        <f t="shared" si="7"/>
        <v>113000</v>
      </c>
      <c r="N17" s="122">
        <f t="shared" si="7"/>
        <v>0</v>
      </c>
      <c r="O17" s="123">
        <f t="shared" si="7"/>
        <v>151118</v>
      </c>
      <c r="P17" s="122">
        <f t="shared" si="1"/>
        <v>2100000</v>
      </c>
      <c r="Q17" s="123">
        <f t="shared" si="2"/>
        <v>1912171</v>
      </c>
      <c r="R17" s="63">
        <f t="shared" si="3"/>
        <v>-100</v>
      </c>
      <c r="S17" s="64">
        <f t="shared" si="4"/>
        <v>33.732743362831854</v>
      </c>
      <c r="T17" s="63">
        <f>IF((SUM($E9:$E14))=0,0,(P17/(SUM($E9:$E14))*100))</f>
        <v>100</v>
      </c>
      <c r="U17" s="65">
        <f>IF((SUM($E9:$E14))=0,0,(Q17/(SUM($E9:$E14))*100))</f>
        <v>91.055761904761894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1659000</v>
      </c>
      <c r="C34" s="118"/>
      <c r="D34" s="118"/>
      <c r="E34" s="118">
        <f>$B34      +$C34      +$D34</f>
        <v>1659000</v>
      </c>
      <c r="F34" s="119">
        <v>1659000</v>
      </c>
      <c r="G34" s="120">
        <v>1659000</v>
      </c>
      <c r="H34" s="119">
        <v>415000</v>
      </c>
      <c r="I34" s="120">
        <v>1212451</v>
      </c>
      <c r="J34" s="119">
        <v>557000</v>
      </c>
      <c r="K34" s="120">
        <v>1421662</v>
      </c>
      <c r="L34" s="119"/>
      <c r="M34" s="120">
        <v>-975113</v>
      </c>
      <c r="N34" s="119">
        <v>99000</v>
      </c>
      <c r="O34" s="120">
        <v>15145</v>
      </c>
      <c r="P34" s="119">
        <f>$H34      +$J34      +$L34      +$N34</f>
        <v>1071000</v>
      </c>
      <c r="Q34" s="120">
        <f>$I34      +$K34      +$M34      +$O34</f>
        <v>1674145</v>
      </c>
      <c r="R34" s="59">
        <f>IF(($L34      =0),0,((($N34      -$L34      )/$L34      )*100))</f>
        <v>0</v>
      </c>
      <c r="S34" s="60">
        <f>IF(($M34      =0),0,((($O34      -$M34      )/$M34      )*100))</f>
        <v>-101.55315332684521</v>
      </c>
      <c r="T34" s="59">
        <f>IF(($E34      =0),0,(($P34      /$E34      )*100))</f>
        <v>64.556962025316452</v>
      </c>
      <c r="U34" s="61">
        <f>IF(($E34      =0),0,(($Q34      /$E34      )*100))</f>
        <v>100.91289933694998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1659000</v>
      </c>
      <c r="C35" s="121">
        <f>C34</f>
        <v>0</v>
      </c>
      <c r="D35" s="121"/>
      <c r="E35" s="121">
        <f>$B35      +$C35      +$D35</f>
        <v>1659000</v>
      </c>
      <c r="F35" s="122">
        <f t="shared" ref="F35:O35" si="17">F34</f>
        <v>1659000</v>
      </c>
      <c r="G35" s="123">
        <f t="shared" si="17"/>
        <v>1659000</v>
      </c>
      <c r="H35" s="122">
        <f t="shared" si="17"/>
        <v>415000</v>
      </c>
      <c r="I35" s="123">
        <f t="shared" si="17"/>
        <v>1212451</v>
      </c>
      <c r="J35" s="122">
        <f t="shared" si="17"/>
        <v>557000</v>
      </c>
      <c r="K35" s="123">
        <f t="shared" si="17"/>
        <v>1421662</v>
      </c>
      <c r="L35" s="122">
        <f t="shared" si="17"/>
        <v>0</v>
      </c>
      <c r="M35" s="123">
        <f t="shared" si="17"/>
        <v>-975113</v>
      </c>
      <c r="N35" s="122">
        <f t="shared" si="17"/>
        <v>99000</v>
      </c>
      <c r="O35" s="123">
        <f t="shared" si="17"/>
        <v>15145</v>
      </c>
      <c r="P35" s="122">
        <f>$H35      +$J35      +$L35      +$N35</f>
        <v>1071000</v>
      </c>
      <c r="Q35" s="123">
        <f>$I35      +$K35      +$M35      +$O35</f>
        <v>1674145</v>
      </c>
      <c r="R35" s="63">
        <f>IF(($L35      =0),0,((($N35      -$L35      )/$L35      )*100))</f>
        <v>0</v>
      </c>
      <c r="S35" s="64">
        <f>IF(($M35      =0),0,((($O35      -$M35      )/$M35      )*100))</f>
        <v>-101.55315332684521</v>
      </c>
      <c r="T35" s="63">
        <f>IF($E35   =0,0,($P35   /$E35   )*100)</f>
        <v>64.556962025316452</v>
      </c>
      <c r="U35" s="65">
        <f>IF($E35   =0,0,($Q35   /$E35   )*100)</f>
        <v>100.91289933694998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247000</v>
      </c>
      <c r="C38" s="118">
        <v>127000</v>
      </c>
      <c r="D38" s="118"/>
      <c r="E38" s="118">
        <f t="shared" si="18"/>
        <v>374000</v>
      </c>
      <c r="F38" s="119">
        <v>247000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247000</v>
      </c>
      <c r="C42" s="121">
        <f>SUM(C37:C41)</f>
        <v>127000</v>
      </c>
      <c r="D42" s="121"/>
      <c r="E42" s="121">
        <f t="shared" si="18"/>
        <v>374000</v>
      </c>
      <c r="F42" s="122">
        <f t="shared" ref="F42:O42" si="25">SUM(F37:F41)</f>
        <v>247000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18440000</v>
      </c>
      <c r="C53" s="118"/>
      <c r="D53" s="118"/>
      <c r="E53" s="118">
        <f t="shared" si="26"/>
        <v>18440000</v>
      </c>
      <c r="F53" s="119">
        <v>18440000</v>
      </c>
      <c r="G53" s="120">
        <v>18440000</v>
      </c>
      <c r="H53" s="119">
        <v>9440000</v>
      </c>
      <c r="I53" s="120"/>
      <c r="J53" s="119">
        <v>5396000</v>
      </c>
      <c r="K53" s="120">
        <v>14888157</v>
      </c>
      <c r="L53" s="119">
        <v>2032000</v>
      </c>
      <c r="M53" s="120">
        <v>-578207</v>
      </c>
      <c r="N53" s="119"/>
      <c r="O53" s="120">
        <v>200942</v>
      </c>
      <c r="P53" s="119">
        <f t="shared" si="27"/>
        <v>16868000</v>
      </c>
      <c r="Q53" s="120">
        <f t="shared" si="28"/>
        <v>14510892</v>
      </c>
      <c r="R53" s="59">
        <f t="shared" si="29"/>
        <v>-100</v>
      </c>
      <c r="S53" s="60">
        <f t="shared" si="30"/>
        <v>-134.75260590065497</v>
      </c>
      <c r="T53" s="59">
        <f t="shared" si="31"/>
        <v>91.475054229934926</v>
      </c>
      <c r="U53" s="61">
        <f t="shared" si="32"/>
        <v>78.692472885032544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18440000</v>
      </c>
      <c r="C55" s="121">
        <f>SUM(C44:C54)</f>
        <v>0</v>
      </c>
      <c r="D55" s="121"/>
      <c r="E55" s="121">
        <f t="shared" si="26"/>
        <v>18440000</v>
      </c>
      <c r="F55" s="122">
        <f t="shared" ref="F55:O55" si="33">SUM(F44:F54)</f>
        <v>18440000</v>
      </c>
      <c r="G55" s="123">
        <f t="shared" si="33"/>
        <v>18440000</v>
      </c>
      <c r="H55" s="122">
        <f t="shared" si="33"/>
        <v>9440000</v>
      </c>
      <c r="I55" s="123">
        <f t="shared" si="33"/>
        <v>0</v>
      </c>
      <c r="J55" s="122">
        <f t="shared" si="33"/>
        <v>5396000</v>
      </c>
      <c r="K55" s="123">
        <f t="shared" si="33"/>
        <v>14888157</v>
      </c>
      <c r="L55" s="122">
        <f t="shared" si="33"/>
        <v>2032000</v>
      </c>
      <c r="M55" s="123">
        <f t="shared" si="33"/>
        <v>-578207</v>
      </c>
      <c r="N55" s="122">
        <f t="shared" si="33"/>
        <v>0</v>
      </c>
      <c r="O55" s="123">
        <f t="shared" si="33"/>
        <v>200942</v>
      </c>
      <c r="P55" s="122">
        <f t="shared" si="27"/>
        <v>16868000</v>
      </c>
      <c r="Q55" s="123">
        <f t="shared" si="28"/>
        <v>14510892</v>
      </c>
      <c r="R55" s="63">
        <f t="shared" si="29"/>
        <v>-100</v>
      </c>
      <c r="S55" s="64">
        <f t="shared" si="30"/>
        <v>-134.75260590065497</v>
      </c>
      <c r="T55" s="63">
        <f>IF((+$E45+$E47+$E49+$E50+$E53) =0,0,(P55   /(+$E45+$E47+$E49+$E50+$E53) )*100)</f>
        <v>91.475054229934926</v>
      </c>
      <c r="U55" s="65">
        <f>IF((+$E45+$E47+$E49+$E50+$E53) =0,0,(Q55   /(+$E45+$E47+$E49+$E50+$E53) )*100)</f>
        <v>78.692472885032544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22446000</v>
      </c>
      <c r="C69" s="130">
        <f>SUM(C9:C16,C19:C25,C28:C31,C34,C37:C41,C44:C54,C57:C60,C63:C67)</f>
        <v>127000</v>
      </c>
      <c r="D69" s="130"/>
      <c r="E69" s="130">
        <f t="shared" si="35"/>
        <v>22573000</v>
      </c>
      <c r="F69" s="131">
        <f t="shared" ref="F69:O69" si="43">SUM(F9:F16,F19:F25,F28:F31,F34,F37:F41,F44:F54,F57:F60,F63:F67)</f>
        <v>22446000</v>
      </c>
      <c r="G69" s="132">
        <f t="shared" si="43"/>
        <v>22199000</v>
      </c>
      <c r="H69" s="131">
        <f t="shared" si="43"/>
        <v>11030000</v>
      </c>
      <c r="I69" s="132">
        <f t="shared" si="43"/>
        <v>1272451</v>
      </c>
      <c r="J69" s="131">
        <f t="shared" si="43"/>
        <v>6768000</v>
      </c>
      <c r="K69" s="132">
        <f t="shared" si="43"/>
        <v>17897872</v>
      </c>
      <c r="L69" s="131">
        <f t="shared" si="43"/>
        <v>2142000</v>
      </c>
      <c r="M69" s="132">
        <f t="shared" si="43"/>
        <v>-1440320</v>
      </c>
      <c r="N69" s="131">
        <f t="shared" si="43"/>
        <v>99000</v>
      </c>
      <c r="O69" s="132">
        <f t="shared" si="43"/>
        <v>367205</v>
      </c>
      <c r="P69" s="131">
        <f t="shared" si="36"/>
        <v>20039000</v>
      </c>
      <c r="Q69" s="132">
        <f t="shared" si="37"/>
        <v>18097208</v>
      </c>
      <c r="R69" s="72">
        <f t="shared" si="38"/>
        <v>-95.378151260504211</v>
      </c>
      <c r="S69" s="73">
        <f t="shared" si="39"/>
        <v>-125.49468173739169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90.269831974413265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81.522627145366911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19281000</v>
      </c>
      <c r="C71" s="118"/>
      <c r="D71" s="118"/>
      <c r="E71" s="118">
        <f>$B71      +$C71      +$D71</f>
        <v>19281000</v>
      </c>
      <c r="F71" s="119">
        <v>19281000</v>
      </c>
      <c r="G71" s="120">
        <v>19281000</v>
      </c>
      <c r="H71" s="119">
        <v>125000</v>
      </c>
      <c r="I71" s="120">
        <v>611099</v>
      </c>
      <c r="J71" s="119">
        <v>8097000</v>
      </c>
      <c r="K71" s="120">
        <v>4006218</v>
      </c>
      <c r="L71" s="119">
        <v>3110000</v>
      </c>
      <c r="M71" s="120">
        <v>6141158</v>
      </c>
      <c r="N71" s="119">
        <v>7949000</v>
      </c>
      <c r="O71" s="120">
        <v>7219101</v>
      </c>
      <c r="P71" s="119">
        <f>$H71      +$J71      +$L71      +$N71</f>
        <v>19281000</v>
      </c>
      <c r="Q71" s="120">
        <f>$I71      +$K71      +$M71      +$O71</f>
        <v>17977576</v>
      </c>
      <c r="R71" s="59">
        <f>IF(($L71      =0),0,((($N71      -$L71      )/$L71      )*100))</f>
        <v>155.59485530546624</v>
      </c>
      <c r="S71" s="60">
        <f>IF(($M71      =0),0,((($O71      -$M71      )/$M71      )*100))</f>
        <v>17.552764478621132</v>
      </c>
      <c r="T71" s="59">
        <f>IF(($E71      =0),0,(($P71      /$E71      )*100))</f>
        <v>100</v>
      </c>
      <c r="U71" s="61">
        <f>IF(($E71      =0),0,(($Q71      /$E71      )*100))</f>
        <v>93.239852704735227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19281000</v>
      </c>
      <c r="C73" s="127">
        <f>SUM(C71:C72)</f>
        <v>0</v>
      </c>
      <c r="D73" s="127"/>
      <c r="E73" s="127">
        <f>$B73      +$C73      +$D73</f>
        <v>19281000</v>
      </c>
      <c r="F73" s="128">
        <f t="shared" ref="F73:O73" si="44">SUM(F71:F72)</f>
        <v>19281000</v>
      </c>
      <c r="G73" s="129">
        <f t="shared" si="44"/>
        <v>19281000</v>
      </c>
      <c r="H73" s="128">
        <f t="shared" si="44"/>
        <v>125000</v>
      </c>
      <c r="I73" s="129">
        <f t="shared" si="44"/>
        <v>611099</v>
      </c>
      <c r="J73" s="128">
        <f t="shared" si="44"/>
        <v>8097000</v>
      </c>
      <c r="K73" s="129">
        <f t="shared" si="44"/>
        <v>4006218</v>
      </c>
      <c r="L73" s="128">
        <f t="shared" si="44"/>
        <v>3110000</v>
      </c>
      <c r="M73" s="129">
        <f t="shared" si="44"/>
        <v>6141158</v>
      </c>
      <c r="N73" s="128">
        <f t="shared" si="44"/>
        <v>7949000</v>
      </c>
      <c r="O73" s="129">
        <f t="shared" si="44"/>
        <v>7219101</v>
      </c>
      <c r="P73" s="128">
        <f>$H73      +$J73      +$L73      +$N73</f>
        <v>19281000</v>
      </c>
      <c r="Q73" s="129">
        <f>$I73      +$K73      +$M73      +$O73</f>
        <v>17977576</v>
      </c>
      <c r="R73" s="68">
        <f>IF(($L73      =0),0,((($N73      -$L73      )/$L73      )*100))</f>
        <v>155.59485530546624</v>
      </c>
      <c r="S73" s="69">
        <f>IF(($M73      =0),0,((($O73      -$M73      )/$M73      )*100))</f>
        <v>17.552764478621132</v>
      </c>
      <c r="T73" s="68">
        <f>IF(($E71      =0),0,(($P71      /$E71      )*100))</f>
        <v>100</v>
      </c>
      <c r="U73" s="70">
        <f>IF($E71   =0,0,($Q71   /$E71 )*100)</f>
        <v>93.239852704735227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19281000</v>
      </c>
      <c r="C74" s="130">
        <f>SUM(C71:C72)</f>
        <v>0</v>
      </c>
      <c r="D74" s="130"/>
      <c r="E74" s="130">
        <f>$B74      +$C74      +$D74</f>
        <v>19281000</v>
      </c>
      <c r="F74" s="131">
        <f t="shared" ref="F74:O74" si="45">SUM(F71:F72)</f>
        <v>19281000</v>
      </c>
      <c r="G74" s="132">
        <f t="shared" si="45"/>
        <v>19281000</v>
      </c>
      <c r="H74" s="131">
        <f t="shared" si="45"/>
        <v>125000</v>
      </c>
      <c r="I74" s="132">
        <f t="shared" si="45"/>
        <v>611099</v>
      </c>
      <c r="J74" s="131">
        <f t="shared" si="45"/>
        <v>8097000</v>
      </c>
      <c r="K74" s="132">
        <f t="shared" si="45"/>
        <v>4006218</v>
      </c>
      <c r="L74" s="131">
        <f t="shared" si="45"/>
        <v>3110000</v>
      </c>
      <c r="M74" s="132">
        <f t="shared" si="45"/>
        <v>6141158</v>
      </c>
      <c r="N74" s="131">
        <f t="shared" si="45"/>
        <v>7949000</v>
      </c>
      <c r="O74" s="132">
        <f t="shared" si="45"/>
        <v>7219101</v>
      </c>
      <c r="P74" s="131">
        <f>$H74      +$J74      +$L74      +$N74</f>
        <v>19281000</v>
      </c>
      <c r="Q74" s="132">
        <f>$I74      +$K74      +$M74      +$O74</f>
        <v>17977576</v>
      </c>
      <c r="R74" s="72">
        <f>IF(($L74      =0),0,((($N74      -$L74      )/$L74      )*100))</f>
        <v>155.59485530546624</v>
      </c>
      <c r="S74" s="73">
        <f>IF(($M74      =0),0,((($O74      -$M74      )/$M74      )*100))</f>
        <v>17.552764478621132</v>
      </c>
      <c r="T74" s="72">
        <f>IF(($E71      =0),0,(($P71      /$E71      )*100))</f>
        <v>100</v>
      </c>
      <c r="U74" s="76">
        <f>IF($E71   =0,0,($Q71   /$E71 )*100)</f>
        <v>93.239852704735227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41727000</v>
      </c>
      <c r="C75" s="130">
        <f>SUM(C9:C16,C19:C25,C28:C31,C34,C37:C41,C44:C54,C57:C60,C63:C67,C71:C72)</f>
        <v>127000</v>
      </c>
      <c r="D75" s="130"/>
      <c r="E75" s="130">
        <f>$B75      +$C75      +$D75</f>
        <v>41854000</v>
      </c>
      <c r="F75" s="131">
        <f t="shared" ref="F75:O75" si="46">SUM(F9:F16,F19:F25,F28:F31,F34,F37:F41,F44:F54,F57:F60,F63:F67,F71:F72)</f>
        <v>41727000</v>
      </c>
      <c r="G75" s="132">
        <f t="shared" si="46"/>
        <v>41480000</v>
      </c>
      <c r="H75" s="131">
        <f t="shared" si="46"/>
        <v>11155000</v>
      </c>
      <c r="I75" s="132">
        <f t="shared" si="46"/>
        <v>1883550</v>
      </c>
      <c r="J75" s="131">
        <f t="shared" si="46"/>
        <v>14865000</v>
      </c>
      <c r="K75" s="132">
        <f t="shared" si="46"/>
        <v>21904090</v>
      </c>
      <c r="L75" s="131">
        <f t="shared" si="46"/>
        <v>5252000</v>
      </c>
      <c r="M75" s="132">
        <f t="shared" si="46"/>
        <v>4700838</v>
      </c>
      <c r="N75" s="131">
        <f t="shared" si="46"/>
        <v>8048000</v>
      </c>
      <c r="O75" s="132">
        <f t="shared" si="46"/>
        <v>7586306</v>
      </c>
      <c r="P75" s="131">
        <f>$H75      +$J75      +$L75      +$N75</f>
        <v>39320000</v>
      </c>
      <c r="Q75" s="132">
        <f>$I75      +$K75      +$M75      +$O75</f>
        <v>36074784</v>
      </c>
      <c r="R75" s="72">
        <f>IF(($L75      =0),0,((($N75      -$L75      )/$L75      )*100))</f>
        <v>53.236862147753236</v>
      </c>
      <c r="S75" s="73">
        <f>IF(($M75      =0),0,((($O75      -$M75      )/$M75      )*100))</f>
        <v>61.381991891658458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94.79267116682739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86.969103182256518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137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138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139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140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141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142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143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144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145</v>
      </c>
    </row>
    <row r="118" spans="1:23" x14ac:dyDescent="0.2">
      <c r="A118" s="35" t="s">
        <v>146</v>
      </c>
    </row>
    <row r="119" spans="1:23" x14ac:dyDescent="0.2">
      <c r="A119" s="35" t="s">
        <v>147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148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149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150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qBBbVNB+zm425Yo3q+tY2MjnHRSScsdgPhYnDvnwvYy3dVX1mqXlTke0aalqZ9jSbE1Gh85zHIcnXsz8lttz+Q==" saltValue="zP5UmQ9qKokpF8rwMssIF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309000</v>
      </c>
      <c r="I10" s="120">
        <v>308394</v>
      </c>
      <c r="J10" s="119">
        <v>2156000</v>
      </c>
      <c r="K10" s="120">
        <v>2155938</v>
      </c>
      <c r="L10" s="119">
        <v>309000</v>
      </c>
      <c r="M10" s="120">
        <v>308394</v>
      </c>
      <c r="N10" s="119">
        <v>226000</v>
      </c>
      <c r="O10" s="120">
        <v>227274</v>
      </c>
      <c r="P10" s="119">
        <f t="shared" ref="P10:P17" si="1">$H10      +$J10      +$L10      +$N10</f>
        <v>3000000</v>
      </c>
      <c r="Q10" s="120">
        <f t="shared" ref="Q10:Q17" si="2">$I10      +$K10      +$M10      +$O10</f>
        <v>3000000</v>
      </c>
      <c r="R10" s="59">
        <f t="shared" ref="R10:R17" si="3">IF(($L10      =0),0,((($N10      -$L10      )/$L10      )*100))</f>
        <v>-26.860841423948216</v>
      </c>
      <c r="S10" s="60">
        <f t="shared" ref="S10:S17" si="4">IF(($M10      =0),0,((($O10      -$M10      )/$M10      )*100))</f>
        <v>-26.304013696764528</v>
      </c>
      <c r="T10" s="59">
        <f t="shared" ref="T10:T17" si="5">IF(($E10      =0),0,(($P10      /$E10      )*100))</f>
        <v>100</v>
      </c>
      <c r="U10" s="61">
        <f t="shared" ref="U10:U17" si="6">IF(($E10      =0),0,(($Q10      /$E10      )*100))</f>
        <v>100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>
        <v>100000</v>
      </c>
      <c r="C14" s="118"/>
      <c r="D14" s="118"/>
      <c r="E14" s="118">
        <f t="shared" si="0"/>
        <v>100000</v>
      </c>
      <c r="F14" s="119">
        <v>100000</v>
      </c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>
        <v>1500000</v>
      </c>
      <c r="C15" s="118"/>
      <c r="D15" s="118"/>
      <c r="E15" s="118">
        <f t="shared" si="0"/>
        <v>1500000</v>
      </c>
      <c r="F15" s="119">
        <v>1500000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4600000</v>
      </c>
      <c r="C17" s="121">
        <f>SUM(C9:C16)</f>
        <v>0</v>
      </c>
      <c r="D17" s="121"/>
      <c r="E17" s="121">
        <f t="shared" si="0"/>
        <v>4600000</v>
      </c>
      <c r="F17" s="122">
        <f t="shared" ref="F17:O17" si="7">SUM(F9:F16)</f>
        <v>4600000</v>
      </c>
      <c r="G17" s="123">
        <f t="shared" si="7"/>
        <v>3000000</v>
      </c>
      <c r="H17" s="122">
        <f t="shared" si="7"/>
        <v>309000</v>
      </c>
      <c r="I17" s="123">
        <f t="shared" si="7"/>
        <v>308394</v>
      </c>
      <c r="J17" s="122">
        <f t="shared" si="7"/>
        <v>2156000</v>
      </c>
      <c r="K17" s="123">
        <f t="shared" si="7"/>
        <v>2155938</v>
      </c>
      <c r="L17" s="122">
        <f t="shared" si="7"/>
        <v>309000</v>
      </c>
      <c r="M17" s="123">
        <f t="shared" si="7"/>
        <v>308394</v>
      </c>
      <c r="N17" s="122">
        <f t="shared" si="7"/>
        <v>226000</v>
      </c>
      <c r="O17" s="123">
        <f t="shared" si="7"/>
        <v>227274</v>
      </c>
      <c r="P17" s="122">
        <f t="shared" si="1"/>
        <v>3000000</v>
      </c>
      <c r="Q17" s="123">
        <f t="shared" si="2"/>
        <v>3000000</v>
      </c>
      <c r="R17" s="63">
        <f t="shared" si="3"/>
        <v>-26.860841423948216</v>
      </c>
      <c r="S17" s="64">
        <f t="shared" si="4"/>
        <v>-26.304013696764528</v>
      </c>
      <c r="T17" s="63">
        <f>IF((SUM($E9:$E14))=0,0,(P17/(SUM($E9:$E14))*100))</f>
        <v>96.774193548387103</v>
      </c>
      <c r="U17" s="65">
        <f>IF((SUM($E9:$E14))=0,0,(Q17/(SUM($E9:$E14))*100))</f>
        <v>96.774193548387103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>
        <v>9352000</v>
      </c>
      <c r="W22" s="120">
        <v>378000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>
        <f>SUM(V19:V25)</f>
        <v>9352000</v>
      </c>
      <c r="W26" s="123">
        <f>SUM(W19:W25)</f>
        <v>378000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1687000</v>
      </c>
      <c r="C34" s="118"/>
      <c r="D34" s="118"/>
      <c r="E34" s="118">
        <f>$B34      +$C34      +$D34</f>
        <v>1687000</v>
      </c>
      <c r="F34" s="119">
        <v>1687000</v>
      </c>
      <c r="G34" s="120">
        <v>1687000</v>
      </c>
      <c r="H34" s="119"/>
      <c r="I34" s="120">
        <v>422000</v>
      </c>
      <c r="J34" s="119">
        <v>82000</v>
      </c>
      <c r="K34" s="120"/>
      <c r="L34" s="119"/>
      <c r="M34" s="120">
        <v>1265000</v>
      </c>
      <c r="N34" s="119"/>
      <c r="O34" s="120"/>
      <c r="P34" s="119">
        <f>$H34      +$J34      +$L34      +$N34</f>
        <v>82000</v>
      </c>
      <c r="Q34" s="120">
        <f>$I34      +$K34      +$M34      +$O34</f>
        <v>1687000</v>
      </c>
      <c r="R34" s="59">
        <f>IF(($L34      =0),0,((($N34      -$L34      )/$L34      )*100))</f>
        <v>0</v>
      </c>
      <c r="S34" s="60">
        <f>IF(($M34      =0),0,((($O34      -$M34      )/$M34      )*100))</f>
        <v>-100</v>
      </c>
      <c r="T34" s="59">
        <f>IF(($E34      =0),0,(($P34      /$E34      )*100))</f>
        <v>4.8606994665085956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1687000</v>
      </c>
      <c r="C35" s="121">
        <f>C34</f>
        <v>0</v>
      </c>
      <c r="D35" s="121"/>
      <c r="E35" s="121">
        <f>$B35      +$C35      +$D35</f>
        <v>1687000</v>
      </c>
      <c r="F35" s="122">
        <f t="shared" ref="F35:O35" si="17">F34</f>
        <v>1687000</v>
      </c>
      <c r="G35" s="123">
        <f t="shared" si="17"/>
        <v>1687000</v>
      </c>
      <c r="H35" s="122">
        <f t="shared" si="17"/>
        <v>0</v>
      </c>
      <c r="I35" s="123">
        <f t="shared" si="17"/>
        <v>422000</v>
      </c>
      <c r="J35" s="122">
        <f t="shared" si="17"/>
        <v>82000</v>
      </c>
      <c r="K35" s="123">
        <f t="shared" si="17"/>
        <v>0</v>
      </c>
      <c r="L35" s="122">
        <f t="shared" si="17"/>
        <v>0</v>
      </c>
      <c r="M35" s="123">
        <f t="shared" si="17"/>
        <v>1265000</v>
      </c>
      <c r="N35" s="122">
        <f t="shared" si="17"/>
        <v>0</v>
      </c>
      <c r="O35" s="123">
        <f t="shared" si="17"/>
        <v>0</v>
      </c>
      <c r="P35" s="122">
        <f>$H35      +$J35      +$L35      +$N35</f>
        <v>82000</v>
      </c>
      <c r="Q35" s="123">
        <f>$I35      +$K35      +$M35      +$O35</f>
        <v>1687000</v>
      </c>
      <c r="R35" s="63">
        <f>IF(($L35      =0),0,((($N35      -$L35      )/$L35      )*100))</f>
        <v>0</v>
      </c>
      <c r="S35" s="64">
        <f>IF(($M35      =0),0,((($O35      -$M35      )/$M35      )*100))</f>
        <v>-100</v>
      </c>
      <c r="T35" s="63">
        <f>IF($E35   =0,0,($P35   /$E35   )*100)</f>
        <v>4.8606994665085956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14246000</v>
      </c>
      <c r="C37" s="118"/>
      <c r="D37" s="118"/>
      <c r="E37" s="118">
        <f t="shared" ref="E37:E42" si="18">$B37      +$C37      +$D37</f>
        <v>14246000</v>
      </c>
      <c r="F37" s="119">
        <v>14246000</v>
      </c>
      <c r="G37" s="120">
        <v>14246000</v>
      </c>
      <c r="H37" s="119">
        <v>3430000</v>
      </c>
      <c r="I37" s="120">
        <v>2389278</v>
      </c>
      <c r="J37" s="119">
        <v>4535000</v>
      </c>
      <c r="K37" s="120">
        <v>4500383</v>
      </c>
      <c r="L37" s="119">
        <v>2016000</v>
      </c>
      <c r="M37" s="120">
        <v>3541372</v>
      </c>
      <c r="N37" s="119">
        <v>4265000</v>
      </c>
      <c r="O37" s="120">
        <v>3814968</v>
      </c>
      <c r="P37" s="119">
        <f t="shared" ref="P37:P42" si="19">$H37      +$J37      +$L37      +$N37</f>
        <v>14246000</v>
      </c>
      <c r="Q37" s="120">
        <f t="shared" ref="Q37:Q42" si="20">$I37      +$K37      +$M37      +$O37</f>
        <v>14246001</v>
      </c>
      <c r="R37" s="59">
        <f t="shared" ref="R37:R42" si="21">IF(($L37      =0),0,((($N37      -$L37      )/$L37      )*100))</f>
        <v>111.55753968253967</v>
      </c>
      <c r="S37" s="60">
        <f t="shared" ref="S37:S42" si="22">IF(($M37      =0),0,((($O37      -$M37      )/$M37      )*100))</f>
        <v>7.7257063081766049</v>
      </c>
      <c r="T37" s="59">
        <f t="shared" ref="T37:T42" si="23">IF(($E37      =0),0,(($P37      /$E37      )*100))</f>
        <v>100</v>
      </c>
      <c r="U37" s="61">
        <f t="shared" ref="U37:U42" si="24">IF(($E37      =0),0,(($Q37      /$E37      )*100))</f>
        <v>100.00000701951426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4538000</v>
      </c>
      <c r="C38" s="118">
        <v>-3900000</v>
      </c>
      <c r="D38" s="118"/>
      <c r="E38" s="118">
        <f t="shared" si="18"/>
        <v>638000</v>
      </c>
      <c r="F38" s="119">
        <v>4538000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18784000</v>
      </c>
      <c r="C42" s="121">
        <f>SUM(C37:C41)</f>
        <v>-3900000</v>
      </c>
      <c r="D42" s="121"/>
      <c r="E42" s="121">
        <f t="shared" si="18"/>
        <v>14884000</v>
      </c>
      <c r="F42" s="122">
        <f t="shared" ref="F42:O42" si="25">SUM(F37:F41)</f>
        <v>18784000</v>
      </c>
      <c r="G42" s="123">
        <f t="shared" si="25"/>
        <v>14246000</v>
      </c>
      <c r="H42" s="122">
        <f t="shared" si="25"/>
        <v>3430000</v>
      </c>
      <c r="I42" s="123">
        <f t="shared" si="25"/>
        <v>2389278</v>
      </c>
      <c r="J42" s="122">
        <f t="shared" si="25"/>
        <v>4535000</v>
      </c>
      <c r="K42" s="123">
        <f t="shared" si="25"/>
        <v>4500383</v>
      </c>
      <c r="L42" s="122">
        <f t="shared" si="25"/>
        <v>2016000</v>
      </c>
      <c r="M42" s="123">
        <f t="shared" si="25"/>
        <v>3541372</v>
      </c>
      <c r="N42" s="122">
        <f t="shared" si="25"/>
        <v>4265000</v>
      </c>
      <c r="O42" s="123">
        <f t="shared" si="25"/>
        <v>3814968</v>
      </c>
      <c r="P42" s="122">
        <f t="shared" si="19"/>
        <v>14246000</v>
      </c>
      <c r="Q42" s="123">
        <f t="shared" si="20"/>
        <v>14246001</v>
      </c>
      <c r="R42" s="63">
        <f t="shared" si="21"/>
        <v>111.55753968253967</v>
      </c>
      <c r="S42" s="64">
        <f t="shared" si="22"/>
        <v>7.7257063081766049</v>
      </c>
      <c r="T42" s="63">
        <f>IF((+$E37+$E40) =0,0,(P42   /(+$E37+$E40) )*100)</f>
        <v>100</v>
      </c>
      <c r="U42" s="65">
        <f>IF((+$E37+$E40) =0,0,(Q42   /(+$E37+$E40) )*100)</f>
        <v>100.00000701951426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323629000</v>
      </c>
      <c r="C46" s="118"/>
      <c r="D46" s="118"/>
      <c r="E46" s="118">
        <f t="shared" si="26"/>
        <v>323629000</v>
      </c>
      <c r="F46" s="119">
        <v>323629000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23997000</v>
      </c>
      <c r="C53" s="118"/>
      <c r="D53" s="118"/>
      <c r="E53" s="118">
        <f t="shared" si="26"/>
        <v>23997000</v>
      </c>
      <c r="F53" s="119">
        <v>23997000</v>
      </c>
      <c r="G53" s="120">
        <v>23997000</v>
      </c>
      <c r="H53" s="119">
        <v>2280000</v>
      </c>
      <c r="I53" s="120">
        <v>2280480</v>
      </c>
      <c r="J53" s="119">
        <v>3213000</v>
      </c>
      <c r="K53" s="120">
        <v>7122343</v>
      </c>
      <c r="L53" s="119">
        <v>15729000</v>
      </c>
      <c r="M53" s="120">
        <v>3622834</v>
      </c>
      <c r="N53" s="119"/>
      <c r="O53" s="120">
        <v>5789991</v>
      </c>
      <c r="P53" s="119">
        <f t="shared" si="27"/>
        <v>21222000</v>
      </c>
      <c r="Q53" s="120">
        <f t="shared" si="28"/>
        <v>18815648</v>
      </c>
      <c r="R53" s="59">
        <f t="shared" si="29"/>
        <v>-100</v>
      </c>
      <c r="S53" s="60">
        <f t="shared" si="30"/>
        <v>59.819384492913564</v>
      </c>
      <c r="T53" s="59">
        <f t="shared" si="31"/>
        <v>88.436054506813349</v>
      </c>
      <c r="U53" s="61">
        <f t="shared" si="32"/>
        <v>78.408334375130224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347626000</v>
      </c>
      <c r="C55" s="121">
        <f>SUM(C44:C54)</f>
        <v>0</v>
      </c>
      <c r="D55" s="121"/>
      <c r="E55" s="121">
        <f t="shared" si="26"/>
        <v>347626000</v>
      </c>
      <c r="F55" s="122">
        <f t="shared" ref="F55:O55" si="33">SUM(F44:F54)</f>
        <v>347626000</v>
      </c>
      <c r="G55" s="123">
        <f t="shared" si="33"/>
        <v>23997000</v>
      </c>
      <c r="H55" s="122">
        <f t="shared" si="33"/>
        <v>2280000</v>
      </c>
      <c r="I55" s="123">
        <f t="shared" si="33"/>
        <v>2280480</v>
      </c>
      <c r="J55" s="122">
        <f t="shared" si="33"/>
        <v>3213000</v>
      </c>
      <c r="K55" s="123">
        <f t="shared" si="33"/>
        <v>7122343</v>
      </c>
      <c r="L55" s="122">
        <f t="shared" si="33"/>
        <v>15729000</v>
      </c>
      <c r="M55" s="123">
        <f t="shared" si="33"/>
        <v>3622834</v>
      </c>
      <c r="N55" s="122">
        <f t="shared" si="33"/>
        <v>0</v>
      </c>
      <c r="O55" s="123">
        <f t="shared" si="33"/>
        <v>5789991</v>
      </c>
      <c r="P55" s="122">
        <f t="shared" si="27"/>
        <v>21222000</v>
      </c>
      <c r="Q55" s="123">
        <f t="shared" si="28"/>
        <v>18815648</v>
      </c>
      <c r="R55" s="63">
        <f t="shared" si="29"/>
        <v>-100</v>
      </c>
      <c r="S55" s="64">
        <f t="shared" si="30"/>
        <v>59.819384492913564</v>
      </c>
      <c r="T55" s="63">
        <f>IF((+$E45+$E47+$E49+$E50+$E53) =0,0,(P55   /(+$E45+$E47+$E49+$E50+$E53) )*100)</f>
        <v>88.436054506813349</v>
      </c>
      <c r="U55" s="65">
        <f>IF((+$E45+$E47+$E49+$E50+$E53) =0,0,(Q55   /(+$E45+$E47+$E49+$E50+$E53) )*100)</f>
        <v>78.408334375130224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372697000</v>
      </c>
      <c r="C69" s="130">
        <f>SUM(C9:C16,C19:C25,C28:C31,C34,C37:C41,C44:C54,C57:C60,C63:C67)</f>
        <v>-3900000</v>
      </c>
      <c r="D69" s="130"/>
      <c r="E69" s="130">
        <f t="shared" si="35"/>
        <v>368797000</v>
      </c>
      <c r="F69" s="131">
        <f t="shared" ref="F69:O69" si="43">SUM(F9:F16,F19:F25,F28:F31,F34,F37:F41,F44:F54,F57:F60,F63:F67)</f>
        <v>372697000</v>
      </c>
      <c r="G69" s="132">
        <f t="shared" si="43"/>
        <v>42930000</v>
      </c>
      <c r="H69" s="131">
        <f t="shared" si="43"/>
        <v>6019000</v>
      </c>
      <c r="I69" s="132">
        <f t="shared" si="43"/>
        <v>5400152</v>
      </c>
      <c r="J69" s="131">
        <f t="shared" si="43"/>
        <v>9986000</v>
      </c>
      <c r="K69" s="132">
        <f t="shared" si="43"/>
        <v>13778664</v>
      </c>
      <c r="L69" s="131">
        <f t="shared" si="43"/>
        <v>18054000</v>
      </c>
      <c r="M69" s="132">
        <f t="shared" si="43"/>
        <v>8737600</v>
      </c>
      <c r="N69" s="131">
        <f t="shared" si="43"/>
        <v>4491000</v>
      </c>
      <c r="O69" s="132">
        <f t="shared" si="43"/>
        <v>9832233</v>
      </c>
      <c r="P69" s="131">
        <f t="shared" si="36"/>
        <v>38550000</v>
      </c>
      <c r="Q69" s="132">
        <f t="shared" si="37"/>
        <v>37748649</v>
      </c>
      <c r="R69" s="72">
        <f t="shared" si="38"/>
        <v>-75.124626121635103</v>
      </c>
      <c r="S69" s="73">
        <f t="shared" si="39"/>
        <v>12.527845174876395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89.588659075063902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87.726351382756221</v>
      </c>
      <c r="V69" s="131">
        <f>SUM(V9:V16,V19:V25,V28:V31,V34,V37:V41,V44:V54,V57:V60,V63:V67)</f>
        <v>9352000</v>
      </c>
      <c r="W69" s="132">
        <f>SUM(W9:W16,W19:W25,W28:W31,W34,W37:W41,W44:W54,W57:W60,W63:W67)</f>
        <v>378000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109958000</v>
      </c>
      <c r="C71" s="118"/>
      <c r="D71" s="118"/>
      <c r="E71" s="118">
        <f>$B71      +$C71      +$D71</f>
        <v>109958000</v>
      </c>
      <c r="F71" s="119">
        <v>109958000</v>
      </c>
      <c r="G71" s="120">
        <v>109958000</v>
      </c>
      <c r="H71" s="119">
        <v>25711000</v>
      </c>
      <c r="I71" s="120">
        <v>23820915</v>
      </c>
      <c r="J71" s="119">
        <v>25558000</v>
      </c>
      <c r="K71" s="120">
        <v>25689373</v>
      </c>
      <c r="L71" s="119">
        <v>3770000</v>
      </c>
      <c r="M71" s="120">
        <v>9696347</v>
      </c>
      <c r="N71" s="119">
        <v>23933000</v>
      </c>
      <c r="O71" s="120">
        <v>24499163</v>
      </c>
      <c r="P71" s="119">
        <f>$H71      +$J71      +$L71      +$N71</f>
        <v>78972000</v>
      </c>
      <c r="Q71" s="120">
        <f>$I71      +$K71      +$M71      +$O71</f>
        <v>83705798</v>
      </c>
      <c r="R71" s="59">
        <f>IF(($L71      =0),0,((($N71      -$L71      )/$L71      )*100))</f>
        <v>534.82758620689651</v>
      </c>
      <c r="S71" s="60">
        <f>IF(($M71      =0),0,((($O71      -$M71      )/$M71      )*100))</f>
        <v>152.66384340411909</v>
      </c>
      <c r="T71" s="59">
        <f>IF(($E71      =0),0,(($P71      /$E71      )*100))</f>
        <v>71.820149511631712</v>
      </c>
      <c r="U71" s="61">
        <f>IF(($E71      =0),0,(($Q71      /$E71      )*100))</f>
        <v>76.125246003019328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>
        <v>36522000</v>
      </c>
      <c r="C72" s="118"/>
      <c r="D72" s="118"/>
      <c r="E72" s="118">
        <f>$B72      +$C72      +$D72</f>
        <v>36522000</v>
      </c>
      <c r="F72" s="119">
        <v>36522000</v>
      </c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146480000</v>
      </c>
      <c r="C73" s="127">
        <f>SUM(C71:C72)</f>
        <v>0</v>
      </c>
      <c r="D73" s="127"/>
      <c r="E73" s="127">
        <f>$B73      +$C73      +$D73</f>
        <v>146480000</v>
      </c>
      <c r="F73" s="128">
        <f t="shared" ref="F73:O73" si="44">SUM(F71:F72)</f>
        <v>146480000</v>
      </c>
      <c r="G73" s="129">
        <f t="shared" si="44"/>
        <v>109958000</v>
      </c>
      <c r="H73" s="128">
        <f t="shared" si="44"/>
        <v>25711000</v>
      </c>
      <c r="I73" s="129">
        <f t="shared" si="44"/>
        <v>23820915</v>
      </c>
      <c r="J73" s="128">
        <f t="shared" si="44"/>
        <v>25558000</v>
      </c>
      <c r="K73" s="129">
        <f t="shared" si="44"/>
        <v>25689373</v>
      </c>
      <c r="L73" s="128">
        <f t="shared" si="44"/>
        <v>3770000</v>
      </c>
      <c r="M73" s="129">
        <f t="shared" si="44"/>
        <v>9696347</v>
      </c>
      <c r="N73" s="128">
        <f t="shared" si="44"/>
        <v>23933000</v>
      </c>
      <c r="O73" s="129">
        <f t="shared" si="44"/>
        <v>24499163</v>
      </c>
      <c r="P73" s="128">
        <f>$H73      +$J73      +$L73      +$N73</f>
        <v>78972000</v>
      </c>
      <c r="Q73" s="129">
        <f>$I73      +$K73      +$M73      +$O73</f>
        <v>83705798</v>
      </c>
      <c r="R73" s="68">
        <f>IF(($L73      =0),0,((($N73      -$L73      )/$L73      )*100))</f>
        <v>534.82758620689651</v>
      </c>
      <c r="S73" s="69">
        <f>IF(($M73      =0),0,((($O73      -$M73      )/$M73      )*100))</f>
        <v>152.66384340411909</v>
      </c>
      <c r="T73" s="68">
        <f>IF(($E71      =0),0,(($P71      /$E71      )*100))</f>
        <v>71.820149511631712</v>
      </c>
      <c r="U73" s="70">
        <f>IF($E71   =0,0,($Q71   /$E71 )*100)</f>
        <v>76.125246003019328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146480000</v>
      </c>
      <c r="C74" s="130">
        <f>SUM(C71:C72)</f>
        <v>0</v>
      </c>
      <c r="D74" s="130"/>
      <c r="E74" s="130">
        <f>$B74      +$C74      +$D74</f>
        <v>146480000</v>
      </c>
      <c r="F74" s="131">
        <f t="shared" ref="F74:O74" si="45">SUM(F71:F72)</f>
        <v>146480000</v>
      </c>
      <c r="G74" s="132">
        <f t="shared" si="45"/>
        <v>109958000</v>
      </c>
      <c r="H74" s="131">
        <f t="shared" si="45"/>
        <v>25711000</v>
      </c>
      <c r="I74" s="132">
        <f t="shared" si="45"/>
        <v>23820915</v>
      </c>
      <c r="J74" s="131">
        <f t="shared" si="45"/>
        <v>25558000</v>
      </c>
      <c r="K74" s="132">
        <f t="shared" si="45"/>
        <v>25689373</v>
      </c>
      <c r="L74" s="131">
        <f t="shared" si="45"/>
        <v>3770000</v>
      </c>
      <c r="M74" s="132">
        <f t="shared" si="45"/>
        <v>9696347</v>
      </c>
      <c r="N74" s="131">
        <f t="shared" si="45"/>
        <v>23933000</v>
      </c>
      <c r="O74" s="132">
        <f t="shared" si="45"/>
        <v>24499163</v>
      </c>
      <c r="P74" s="131">
        <f>$H74      +$J74      +$L74      +$N74</f>
        <v>78972000</v>
      </c>
      <c r="Q74" s="132">
        <f>$I74      +$K74      +$M74      +$O74</f>
        <v>83705798</v>
      </c>
      <c r="R74" s="72">
        <f>IF(($L74      =0),0,((($N74      -$L74      )/$L74      )*100))</f>
        <v>534.82758620689651</v>
      </c>
      <c r="S74" s="73">
        <f>IF(($M74      =0),0,((($O74      -$M74      )/$M74      )*100))</f>
        <v>152.66384340411909</v>
      </c>
      <c r="T74" s="72">
        <f>IF(($E71      =0),0,(($P71      /$E71      )*100))</f>
        <v>71.820149511631712</v>
      </c>
      <c r="U74" s="76">
        <f>IF($E71   =0,0,($Q71   /$E71 )*100)</f>
        <v>76.125246003019328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519177000</v>
      </c>
      <c r="C75" s="130">
        <f>SUM(C9:C16,C19:C25,C28:C31,C34,C37:C41,C44:C54,C57:C60,C63:C67,C71:C72)</f>
        <v>-3900000</v>
      </c>
      <c r="D75" s="130"/>
      <c r="E75" s="130">
        <f>$B75      +$C75      +$D75</f>
        <v>515277000</v>
      </c>
      <c r="F75" s="131">
        <f t="shared" ref="F75:O75" si="46">SUM(F9:F16,F19:F25,F28:F31,F34,F37:F41,F44:F54,F57:F60,F63:F67,F71:F72)</f>
        <v>519177000</v>
      </c>
      <c r="G75" s="132">
        <f t="shared" si="46"/>
        <v>152888000</v>
      </c>
      <c r="H75" s="131">
        <f t="shared" si="46"/>
        <v>31730000</v>
      </c>
      <c r="I75" s="132">
        <f t="shared" si="46"/>
        <v>29221067</v>
      </c>
      <c r="J75" s="131">
        <f t="shared" si="46"/>
        <v>35544000</v>
      </c>
      <c r="K75" s="132">
        <f t="shared" si="46"/>
        <v>39468037</v>
      </c>
      <c r="L75" s="131">
        <f t="shared" si="46"/>
        <v>21824000</v>
      </c>
      <c r="M75" s="132">
        <f t="shared" si="46"/>
        <v>18433947</v>
      </c>
      <c r="N75" s="131">
        <f t="shared" si="46"/>
        <v>28424000</v>
      </c>
      <c r="O75" s="132">
        <f t="shared" si="46"/>
        <v>34331396</v>
      </c>
      <c r="P75" s="131">
        <f>$H75      +$J75      +$L75      +$N75</f>
        <v>117522000</v>
      </c>
      <c r="Q75" s="132">
        <f>$I75      +$K75      +$M75      +$O75</f>
        <v>121454447</v>
      </c>
      <c r="R75" s="72">
        <f>IF(($L75      =0),0,((($N75      -$L75      )/$L75      )*100))</f>
        <v>30.241935483870968</v>
      </c>
      <c r="S75" s="73">
        <f>IF(($M75      =0),0,((($O75      -$M75      )/$M75      )*100))</f>
        <v>86.240071103600329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76.817789630559261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79.388218030172297</v>
      </c>
      <c r="V75" s="131">
        <f>SUM(V9:V16,V19:V25,V28:V31,V34,V37:V41,V44:V54,V57:V60,V63:V67,V71:V72)</f>
        <v>9352000</v>
      </c>
      <c r="W75" s="132">
        <f>SUM(W9:W16,W19:W25,W28:W31,W34,W37:W41,W44:W54,W57:W60,W63:W67,W71:W72)</f>
        <v>378000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137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138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139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140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141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142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143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144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145</v>
      </c>
    </row>
    <row r="118" spans="1:23" x14ac:dyDescent="0.2">
      <c r="A118" s="35" t="s">
        <v>146</v>
      </c>
    </row>
    <row r="119" spans="1:23" x14ac:dyDescent="0.2">
      <c r="A119" s="35" t="s">
        <v>147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148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149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150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4uw0//uc2KoJ40b73GgTl/9b1+8EavkGDPxxXC9muslM10jiOBoGqmBEkmEUrXAG8xTckTAIlBkGlvl1qAmMxg==" saltValue="wJxqb6FZvuPcB5LU80h9P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123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1797000</v>
      </c>
      <c r="I10" s="120">
        <v>1717130</v>
      </c>
      <c r="J10" s="119">
        <v>240000</v>
      </c>
      <c r="K10" s="120">
        <v>80000</v>
      </c>
      <c r="L10" s="119">
        <v>240000</v>
      </c>
      <c r="M10" s="120">
        <v>560000</v>
      </c>
      <c r="N10" s="119">
        <v>286000</v>
      </c>
      <c r="O10" s="120">
        <v>185726</v>
      </c>
      <c r="P10" s="119">
        <f t="shared" ref="P10:P17" si="1">$H10      +$J10      +$L10      +$N10</f>
        <v>2563000</v>
      </c>
      <c r="Q10" s="120">
        <f t="shared" ref="Q10:Q17" si="2">$I10      +$K10      +$M10      +$O10</f>
        <v>2542856</v>
      </c>
      <c r="R10" s="59">
        <f t="shared" ref="R10:R17" si="3">IF(($L10      =0),0,((($N10      -$L10      )/$L10      )*100))</f>
        <v>19.166666666666668</v>
      </c>
      <c r="S10" s="60">
        <f t="shared" ref="S10:S17" si="4">IF(($M10      =0),0,((($O10      -$M10      )/$M10      )*100))</f>
        <v>-66.834642857142853</v>
      </c>
      <c r="T10" s="59">
        <f t="shared" ref="T10:T17" si="5">IF(($E10      =0),0,(($P10      /$E10      )*100))</f>
        <v>85.433333333333323</v>
      </c>
      <c r="U10" s="61">
        <f t="shared" ref="U10:U17" si="6">IF(($E10      =0),0,(($Q10      /$E10      )*100))</f>
        <v>84.761866666666663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1797000</v>
      </c>
      <c r="I17" s="123">
        <f t="shared" si="7"/>
        <v>1717130</v>
      </c>
      <c r="J17" s="122">
        <f t="shared" si="7"/>
        <v>240000</v>
      </c>
      <c r="K17" s="123">
        <f t="shared" si="7"/>
        <v>80000</v>
      </c>
      <c r="L17" s="122">
        <f t="shared" si="7"/>
        <v>240000</v>
      </c>
      <c r="M17" s="123">
        <f t="shared" si="7"/>
        <v>560000</v>
      </c>
      <c r="N17" s="122">
        <f t="shared" si="7"/>
        <v>286000</v>
      </c>
      <c r="O17" s="123">
        <f t="shared" si="7"/>
        <v>185726</v>
      </c>
      <c r="P17" s="122">
        <f t="shared" si="1"/>
        <v>2563000</v>
      </c>
      <c r="Q17" s="123">
        <f t="shared" si="2"/>
        <v>2542856</v>
      </c>
      <c r="R17" s="63">
        <f t="shared" si="3"/>
        <v>19.166666666666668</v>
      </c>
      <c r="S17" s="64">
        <f t="shared" si="4"/>
        <v>-66.834642857142853</v>
      </c>
      <c r="T17" s="63">
        <f>IF((SUM($E9:$E14))=0,0,(P17/(SUM($E9:$E14))*100))</f>
        <v>85.433333333333323</v>
      </c>
      <c r="U17" s="65">
        <f>IF((SUM($E9:$E14))=0,0,(Q17/(SUM($E9:$E14))*100))</f>
        <v>84.761866666666663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1376000</v>
      </c>
      <c r="C34" s="118"/>
      <c r="D34" s="118"/>
      <c r="E34" s="118">
        <f>$B34      +$C34      +$D34</f>
        <v>1376000</v>
      </c>
      <c r="F34" s="119">
        <v>1376000</v>
      </c>
      <c r="G34" s="120">
        <v>1376000</v>
      </c>
      <c r="H34" s="119">
        <v>344000</v>
      </c>
      <c r="I34" s="120"/>
      <c r="J34" s="119"/>
      <c r="K34" s="120">
        <v>344000</v>
      </c>
      <c r="L34" s="119"/>
      <c r="M34" s="120">
        <v>1032000</v>
      </c>
      <c r="N34" s="119"/>
      <c r="O34" s="120"/>
      <c r="P34" s="119">
        <f>$H34      +$J34      +$L34      +$N34</f>
        <v>344000</v>
      </c>
      <c r="Q34" s="120">
        <f>$I34      +$K34      +$M34      +$O34</f>
        <v>1376000</v>
      </c>
      <c r="R34" s="59">
        <f>IF(($L34      =0),0,((($N34      -$L34      )/$L34      )*100))</f>
        <v>0</v>
      </c>
      <c r="S34" s="60">
        <f>IF(($M34      =0),0,((($O34      -$M34      )/$M34      )*100))</f>
        <v>-100</v>
      </c>
      <c r="T34" s="59">
        <f>IF(($E34      =0),0,(($P34      /$E34      )*100))</f>
        <v>25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1376000</v>
      </c>
      <c r="C35" s="121">
        <f>C34</f>
        <v>0</v>
      </c>
      <c r="D35" s="121"/>
      <c r="E35" s="121">
        <f>$B35      +$C35      +$D35</f>
        <v>1376000</v>
      </c>
      <c r="F35" s="122">
        <f t="shared" ref="F35:O35" si="17">F34</f>
        <v>1376000</v>
      </c>
      <c r="G35" s="123">
        <f t="shared" si="17"/>
        <v>1376000</v>
      </c>
      <c r="H35" s="122">
        <f t="shared" si="17"/>
        <v>344000</v>
      </c>
      <c r="I35" s="123">
        <f t="shared" si="17"/>
        <v>0</v>
      </c>
      <c r="J35" s="122">
        <f t="shared" si="17"/>
        <v>0</v>
      </c>
      <c r="K35" s="123">
        <f t="shared" si="17"/>
        <v>344000</v>
      </c>
      <c r="L35" s="122">
        <f t="shared" si="17"/>
        <v>0</v>
      </c>
      <c r="M35" s="123">
        <f t="shared" si="17"/>
        <v>1032000</v>
      </c>
      <c r="N35" s="122">
        <f t="shared" si="17"/>
        <v>0</v>
      </c>
      <c r="O35" s="123">
        <f t="shared" si="17"/>
        <v>0</v>
      </c>
      <c r="P35" s="122">
        <f>$H35      +$J35      +$L35      +$N35</f>
        <v>344000</v>
      </c>
      <c r="Q35" s="123">
        <f>$I35      +$K35      +$M35      +$O35</f>
        <v>1376000</v>
      </c>
      <c r="R35" s="63">
        <f>IF(($L35      =0),0,((($N35      -$L35      )/$L35      )*100))</f>
        <v>0</v>
      </c>
      <c r="S35" s="64">
        <f>IF(($M35      =0),0,((($O35      -$M35      )/$M35      )*100))</f>
        <v>-100</v>
      </c>
      <c r="T35" s="63">
        <f>IF($E35   =0,0,($P35   /$E35   )*100)</f>
        <v>25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4625000</v>
      </c>
      <c r="C37" s="118"/>
      <c r="D37" s="118"/>
      <c r="E37" s="118">
        <f t="shared" ref="E37:E42" si="18">$B37      +$C37      +$D37</f>
        <v>4625000</v>
      </c>
      <c r="F37" s="119">
        <v>4625000</v>
      </c>
      <c r="G37" s="120">
        <v>4625000</v>
      </c>
      <c r="H37" s="119"/>
      <c r="I37" s="120"/>
      <c r="J37" s="119">
        <v>3006000</v>
      </c>
      <c r="K37" s="120"/>
      <c r="L37" s="119"/>
      <c r="M37" s="120"/>
      <c r="N37" s="119"/>
      <c r="O37" s="120">
        <v>2864495</v>
      </c>
      <c r="P37" s="119">
        <f t="shared" ref="P37:P42" si="19">$H37      +$J37      +$L37      +$N37</f>
        <v>3006000</v>
      </c>
      <c r="Q37" s="120">
        <f t="shared" ref="Q37:Q42" si="20">$I37      +$K37      +$M37      +$O37</f>
        <v>2864495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64.994594594594588</v>
      </c>
      <c r="U37" s="61">
        <f t="shared" ref="U37:U42" si="24">IF(($E37      =0),0,(($Q37      /$E37      )*100))</f>
        <v>61.935027027027026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49000</v>
      </c>
      <c r="C38" s="118"/>
      <c r="D38" s="118"/>
      <c r="E38" s="118">
        <f t="shared" si="18"/>
        <v>49000</v>
      </c>
      <c r="F38" s="119">
        <v>49000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5000000</v>
      </c>
      <c r="C40" s="118"/>
      <c r="D40" s="118"/>
      <c r="E40" s="118">
        <f t="shared" si="18"/>
        <v>5000000</v>
      </c>
      <c r="F40" s="119">
        <v>5000000</v>
      </c>
      <c r="G40" s="120">
        <v>5000000</v>
      </c>
      <c r="H40" s="119"/>
      <c r="I40" s="120"/>
      <c r="J40" s="119"/>
      <c r="K40" s="120"/>
      <c r="L40" s="119">
        <v>2864000</v>
      </c>
      <c r="M40" s="120"/>
      <c r="N40" s="119"/>
      <c r="O40" s="120"/>
      <c r="P40" s="119">
        <f t="shared" si="19"/>
        <v>2864000</v>
      </c>
      <c r="Q40" s="120">
        <f t="shared" si="20"/>
        <v>0</v>
      </c>
      <c r="R40" s="59">
        <f t="shared" si="21"/>
        <v>-100</v>
      </c>
      <c r="S40" s="60">
        <f t="shared" si="22"/>
        <v>0</v>
      </c>
      <c r="T40" s="59">
        <f t="shared" si="23"/>
        <v>57.28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9674000</v>
      </c>
      <c r="C42" s="121">
        <f>SUM(C37:C41)</f>
        <v>0</v>
      </c>
      <c r="D42" s="121"/>
      <c r="E42" s="121">
        <f t="shared" si="18"/>
        <v>9674000</v>
      </c>
      <c r="F42" s="122">
        <f t="shared" ref="F42:O42" si="25">SUM(F37:F41)</f>
        <v>9674000</v>
      </c>
      <c r="G42" s="123">
        <f t="shared" si="25"/>
        <v>9625000</v>
      </c>
      <c r="H42" s="122">
        <f t="shared" si="25"/>
        <v>0</v>
      </c>
      <c r="I42" s="123">
        <f t="shared" si="25"/>
        <v>0</v>
      </c>
      <c r="J42" s="122">
        <f t="shared" si="25"/>
        <v>3006000</v>
      </c>
      <c r="K42" s="123">
        <f t="shared" si="25"/>
        <v>0</v>
      </c>
      <c r="L42" s="122">
        <f t="shared" si="25"/>
        <v>2864000</v>
      </c>
      <c r="M42" s="123">
        <f t="shared" si="25"/>
        <v>0</v>
      </c>
      <c r="N42" s="122">
        <f t="shared" si="25"/>
        <v>0</v>
      </c>
      <c r="O42" s="123">
        <f t="shared" si="25"/>
        <v>2864495</v>
      </c>
      <c r="P42" s="122">
        <f t="shared" si="19"/>
        <v>5870000</v>
      </c>
      <c r="Q42" s="123">
        <f t="shared" si="20"/>
        <v>2864495</v>
      </c>
      <c r="R42" s="63">
        <f t="shared" si="21"/>
        <v>-100</v>
      </c>
      <c r="S42" s="64">
        <f t="shared" si="22"/>
        <v>0</v>
      </c>
      <c r="T42" s="63">
        <f>IF((+$E37+$E40) =0,0,(P42   /(+$E37+$E40) )*100)</f>
        <v>60.987012987012989</v>
      </c>
      <c r="U42" s="65">
        <f>IF((+$E37+$E40) =0,0,(Q42   /(+$E37+$E40) )*100)</f>
        <v>29.760987012987012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22370000</v>
      </c>
      <c r="C53" s="118"/>
      <c r="D53" s="118"/>
      <c r="E53" s="118">
        <f t="shared" si="26"/>
        <v>22370000</v>
      </c>
      <c r="F53" s="119">
        <v>22370000</v>
      </c>
      <c r="G53" s="120">
        <v>18991000</v>
      </c>
      <c r="H53" s="119">
        <v>2867000</v>
      </c>
      <c r="I53" s="120">
        <v>2867031</v>
      </c>
      <c r="J53" s="119">
        <v>2702000</v>
      </c>
      <c r="K53" s="120">
        <v>2702825</v>
      </c>
      <c r="L53" s="119">
        <v>4509000</v>
      </c>
      <c r="M53" s="120">
        <v>2990555</v>
      </c>
      <c r="N53" s="119">
        <v>1684000</v>
      </c>
      <c r="O53" s="120">
        <v>2170715</v>
      </c>
      <c r="P53" s="119">
        <f t="shared" si="27"/>
        <v>11762000</v>
      </c>
      <c r="Q53" s="120">
        <f t="shared" si="28"/>
        <v>10731126</v>
      </c>
      <c r="R53" s="59">
        <f t="shared" si="29"/>
        <v>-62.652472832113546</v>
      </c>
      <c r="S53" s="60">
        <f t="shared" si="30"/>
        <v>-27.414309384044099</v>
      </c>
      <c r="T53" s="59">
        <f t="shared" si="31"/>
        <v>52.579347340187752</v>
      </c>
      <c r="U53" s="61">
        <f t="shared" si="32"/>
        <v>47.971059454626733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22370000</v>
      </c>
      <c r="C55" s="121">
        <f>SUM(C44:C54)</f>
        <v>0</v>
      </c>
      <c r="D55" s="121"/>
      <c r="E55" s="121">
        <f t="shared" si="26"/>
        <v>22370000</v>
      </c>
      <c r="F55" s="122">
        <f t="shared" ref="F55:O55" si="33">SUM(F44:F54)</f>
        <v>22370000</v>
      </c>
      <c r="G55" s="123">
        <f t="shared" si="33"/>
        <v>18991000</v>
      </c>
      <c r="H55" s="122">
        <f t="shared" si="33"/>
        <v>2867000</v>
      </c>
      <c r="I55" s="123">
        <f t="shared" si="33"/>
        <v>2867031</v>
      </c>
      <c r="J55" s="122">
        <f t="shared" si="33"/>
        <v>2702000</v>
      </c>
      <c r="K55" s="123">
        <f t="shared" si="33"/>
        <v>2702825</v>
      </c>
      <c r="L55" s="122">
        <f t="shared" si="33"/>
        <v>4509000</v>
      </c>
      <c r="M55" s="123">
        <f t="shared" si="33"/>
        <v>2990555</v>
      </c>
      <c r="N55" s="122">
        <f t="shared" si="33"/>
        <v>1684000</v>
      </c>
      <c r="O55" s="123">
        <f t="shared" si="33"/>
        <v>2170715</v>
      </c>
      <c r="P55" s="122">
        <f t="shared" si="27"/>
        <v>11762000</v>
      </c>
      <c r="Q55" s="123">
        <f t="shared" si="28"/>
        <v>10731126</v>
      </c>
      <c r="R55" s="63">
        <f t="shared" si="29"/>
        <v>-62.652472832113546</v>
      </c>
      <c r="S55" s="64">
        <f t="shared" si="30"/>
        <v>-27.414309384044099</v>
      </c>
      <c r="T55" s="63">
        <f>IF((+$E45+$E47+$E49+$E50+$E53) =0,0,(P55   /(+$E45+$E47+$E49+$E50+$E53) )*100)</f>
        <v>52.579347340187752</v>
      </c>
      <c r="U55" s="65">
        <f>IF((+$E45+$E47+$E49+$E50+$E53) =0,0,(Q55   /(+$E45+$E47+$E49+$E50+$E53) )*100)</f>
        <v>47.971059454626733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36420000</v>
      </c>
      <c r="C69" s="130">
        <f>SUM(C9:C16,C19:C25,C28:C31,C34,C37:C41,C44:C54,C57:C60,C63:C67)</f>
        <v>0</v>
      </c>
      <c r="D69" s="130"/>
      <c r="E69" s="130">
        <f t="shared" si="35"/>
        <v>36420000</v>
      </c>
      <c r="F69" s="131">
        <f t="shared" ref="F69:O69" si="43">SUM(F9:F16,F19:F25,F28:F31,F34,F37:F41,F44:F54,F57:F60,F63:F67)</f>
        <v>36420000</v>
      </c>
      <c r="G69" s="132">
        <f t="shared" si="43"/>
        <v>32992000</v>
      </c>
      <c r="H69" s="131">
        <f t="shared" si="43"/>
        <v>5008000</v>
      </c>
      <c r="I69" s="132">
        <f t="shared" si="43"/>
        <v>4584161</v>
      </c>
      <c r="J69" s="131">
        <f t="shared" si="43"/>
        <v>5948000</v>
      </c>
      <c r="K69" s="132">
        <f t="shared" si="43"/>
        <v>3126825</v>
      </c>
      <c r="L69" s="131">
        <f t="shared" si="43"/>
        <v>7613000</v>
      </c>
      <c r="M69" s="132">
        <f t="shared" si="43"/>
        <v>4582555</v>
      </c>
      <c r="N69" s="131">
        <f t="shared" si="43"/>
        <v>1970000</v>
      </c>
      <c r="O69" s="132">
        <f t="shared" si="43"/>
        <v>5220936</v>
      </c>
      <c r="P69" s="131">
        <f t="shared" si="36"/>
        <v>20539000</v>
      </c>
      <c r="Q69" s="132">
        <f t="shared" si="37"/>
        <v>17514477</v>
      </c>
      <c r="R69" s="72">
        <f t="shared" si="38"/>
        <v>-74.123210298174186</v>
      </c>
      <c r="S69" s="73">
        <f t="shared" si="39"/>
        <v>13.930678409751765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56.470814660031344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48.155060350279065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35530000</v>
      </c>
      <c r="C71" s="118"/>
      <c r="D71" s="118"/>
      <c r="E71" s="118">
        <f>$B71      +$C71      +$D71</f>
        <v>35530000</v>
      </c>
      <c r="F71" s="119">
        <v>35530000</v>
      </c>
      <c r="G71" s="120">
        <v>35530000</v>
      </c>
      <c r="H71" s="119">
        <v>8917000</v>
      </c>
      <c r="I71" s="120">
        <v>8917346</v>
      </c>
      <c r="J71" s="119">
        <v>11798000</v>
      </c>
      <c r="K71" s="120">
        <v>11797344</v>
      </c>
      <c r="L71" s="119">
        <v>5798000</v>
      </c>
      <c r="M71" s="120">
        <v>112557</v>
      </c>
      <c r="N71" s="119">
        <v>9017000</v>
      </c>
      <c r="O71" s="120">
        <v>9126600</v>
      </c>
      <c r="P71" s="119">
        <f>$H71      +$J71      +$L71      +$N71</f>
        <v>35530000</v>
      </c>
      <c r="Q71" s="120">
        <f>$I71      +$K71      +$M71      +$O71</f>
        <v>29953847</v>
      </c>
      <c r="R71" s="59">
        <f>IF(($L71      =0),0,((($N71      -$L71      )/$L71      )*100))</f>
        <v>55.519144532597444</v>
      </c>
      <c r="S71" s="60">
        <f>IF(($M71      =0),0,((($O71      -$M71      )/$M71      )*100))</f>
        <v>8008.4250646339187</v>
      </c>
      <c r="T71" s="59">
        <f>IF(($E71      =0),0,(($P71      /$E71      )*100))</f>
        <v>100</v>
      </c>
      <c r="U71" s="61">
        <f>IF(($E71      =0),0,(($Q71      /$E71      )*100))</f>
        <v>84.305789473684214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35530000</v>
      </c>
      <c r="C73" s="127">
        <f>SUM(C71:C72)</f>
        <v>0</v>
      </c>
      <c r="D73" s="127"/>
      <c r="E73" s="127">
        <f>$B73      +$C73      +$D73</f>
        <v>35530000</v>
      </c>
      <c r="F73" s="128">
        <f t="shared" ref="F73:O73" si="44">SUM(F71:F72)</f>
        <v>35530000</v>
      </c>
      <c r="G73" s="129">
        <f t="shared" si="44"/>
        <v>35530000</v>
      </c>
      <c r="H73" s="128">
        <f t="shared" si="44"/>
        <v>8917000</v>
      </c>
      <c r="I73" s="129">
        <f t="shared" si="44"/>
        <v>8917346</v>
      </c>
      <c r="J73" s="128">
        <f t="shared" si="44"/>
        <v>11798000</v>
      </c>
      <c r="K73" s="129">
        <f t="shared" si="44"/>
        <v>11797344</v>
      </c>
      <c r="L73" s="128">
        <f t="shared" si="44"/>
        <v>5798000</v>
      </c>
      <c r="M73" s="129">
        <f t="shared" si="44"/>
        <v>112557</v>
      </c>
      <c r="N73" s="128">
        <f t="shared" si="44"/>
        <v>9017000</v>
      </c>
      <c r="O73" s="129">
        <f t="shared" si="44"/>
        <v>9126600</v>
      </c>
      <c r="P73" s="128">
        <f>$H73      +$J73      +$L73      +$N73</f>
        <v>35530000</v>
      </c>
      <c r="Q73" s="129">
        <f>$I73      +$K73      +$M73      +$O73</f>
        <v>29953847</v>
      </c>
      <c r="R73" s="68">
        <f>IF(($L73      =0),0,((($N73      -$L73      )/$L73      )*100))</f>
        <v>55.519144532597444</v>
      </c>
      <c r="S73" s="69">
        <f>IF(($M73      =0),0,((($O73      -$M73      )/$M73      )*100))</f>
        <v>8008.4250646339187</v>
      </c>
      <c r="T73" s="68">
        <f>IF(($E71      =0),0,(($P71      /$E71      )*100))</f>
        <v>100</v>
      </c>
      <c r="U73" s="70">
        <f>IF($E71   =0,0,($Q71   /$E71 )*100)</f>
        <v>84.305789473684214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35530000</v>
      </c>
      <c r="C74" s="130">
        <f>SUM(C71:C72)</f>
        <v>0</v>
      </c>
      <c r="D74" s="130"/>
      <c r="E74" s="130">
        <f>$B74      +$C74      +$D74</f>
        <v>35530000</v>
      </c>
      <c r="F74" s="131">
        <f t="shared" ref="F74:O74" si="45">SUM(F71:F72)</f>
        <v>35530000</v>
      </c>
      <c r="G74" s="132">
        <f t="shared" si="45"/>
        <v>35530000</v>
      </c>
      <c r="H74" s="131">
        <f t="shared" si="45"/>
        <v>8917000</v>
      </c>
      <c r="I74" s="132">
        <f t="shared" si="45"/>
        <v>8917346</v>
      </c>
      <c r="J74" s="131">
        <f t="shared" si="45"/>
        <v>11798000</v>
      </c>
      <c r="K74" s="132">
        <f t="shared" si="45"/>
        <v>11797344</v>
      </c>
      <c r="L74" s="131">
        <f t="shared" si="45"/>
        <v>5798000</v>
      </c>
      <c r="M74" s="132">
        <f t="shared" si="45"/>
        <v>112557</v>
      </c>
      <c r="N74" s="131">
        <f t="shared" si="45"/>
        <v>9017000</v>
      </c>
      <c r="O74" s="132">
        <f t="shared" si="45"/>
        <v>9126600</v>
      </c>
      <c r="P74" s="131">
        <f>$H74      +$J74      +$L74      +$N74</f>
        <v>35530000</v>
      </c>
      <c r="Q74" s="132">
        <f>$I74      +$K74      +$M74      +$O74</f>
        <v>29953847</v>
      </c>
      <c r="R74" s="72">
        <f>IF(($L74      =0),0,((($N74      -$L74      )/$L74      )*100))</f>
        <v>55.519144532597444</v>
      </c>
      <c r="S74" s="73">
        <f>IF(($M74      =0),0,((($O74      -$M74      )/$M74      )*100))</f>
        <v>8008.4250646339187</v>
      </c>
      <c r="T74" s="72">
        <f>IF(($E71      =0),0,(($P71      /$E71      )*100))</f>
        <v>100</v>
      </c>
      <c r="U74" s="76">
        <f>IF($E71   =0,0,($Q71   /$E71 )*100)</f>
        <v>84.305789473684214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71950000</v>
      </c>
      <c r="C75" s="130">
        <f>SUM(C9:C16,C19:C25,C28:C31,C34,C37:C41,C44:C54,C57:C60,C63:C67,C71:C72)</f>
        <v>0</v>
      </c>
      <c r="D75" s="130"/>
      <c r="E75" s="130">
        <f>$B75      +$C75      +$D75</f>
        <v>71950000</v>
      </c>
      <c r="F75" s="131">
        <f t="shared" ref="F75:O75" si="46">SUM(F9:F16,F19:F25,F28:F31,F34,F37:F41,F44:F54,F57:F60,F63:F67,F71:F72)</f>
        <v>71950000</v>
      </c>
      <c r="G75" s="132">
        <f t="shared" si="46"/>
        <v>68522000</v>
      </c>
      <c r="H75" s="131">
        <f t="shared" si="46"/>
        <v>13925000</v>
      </c>
      <c r="I75" s="132">
        <f t="shared" si="46"/>
        <v>13501507</v>
      </c>
      <c r="J75" s="131">
        <f t="shared" si="46"/>
        <v>17746000</v>
      </c>
      <c r="K75" s="132">
        <f t="shared" si="46"/>
        <v>14924169</v>
      </c>
      <c r="L75" s="131">
        <f t="shared" si="46"/>
        <v>13411000</v>
      </c>
      <c r="M75" s="132">
        <f t="shared" si="46"/>
        <v>4695112</v>
      </c>
      <c r="N75" s="131">
        <f t="shared" si="46"/>
        <v>10987000</v>
      </c>
      <c r="O75" s="132">
        <f t="shared" si="46"/>
        <v>14347536</v>
      </c>
      <c r="P75" s="131">
        <f>$H75      +$J75      +$L75      +$N75</f>
        <v>56069000</v>
      </c>
      <c r="Q75" s="132">
        <f>$I75      +$K75      +$M75      +$O75</f>
        <v>47468324</v>
      </c>
      <c r="R75" s="72">
        <f>IF(($L75      =0),0,((($N75      -$L75      )/$L75      )*100))</f>
        <v>-18.074714786369398</v>
      </c>
      <c r="S75" s="73">
        <f>IF(($M75      =0),0,((($O75      -$M75      )/$M75      )*100))</f>
        <v>205.58453131682484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77.980834758904606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66.01900390815149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137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138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139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140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141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142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143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144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145</v>
      </c>
    </row>
    <row r="118" spans="1:23" x14ac:dyDescent="0.2">
      <c r="A118" s="35" t="s">
        <v>146</v>
      </c>
    </row>
    <row r="119" spans="1:23" x14ac:dyDescent="0.2">
      <c r="A119" s="35" t="s">
        <v>147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148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149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150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K8+0l/kWJr686T9Vm6vCQdXAX5aI2EwmyamRRXuQpNBiHzMX/niGsi7RiUVzZXuiS2ImbJZ3P/5u6K3fnAeB7g==" saltValue="fFMP80WA9DKcErpZ2rlnV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1000000</v>
      </c>
      <c r="C10" s="118"/>
      <c r="D10" s="118"/>
      <c r="E10" s="118">
        <f t="shared" ref="E10:E17" si="0">$B10      +$C10      +$D10</f>
        <v>1000000</v>
      </c>
      <c r="F10" s="119">
        <v>1000000</v>
      </c>
      <c r="G10" s="120">
        <v>1000000</v>
      </c>
      <c r="H10" s="119">
        <v>294000</v>
      </c>
      <c r="I10" s="120">
        <v>30000</v>
      </c>
      <c r="J10" s="119">
        <v>90000</v>
      </c>
      <c r="K10" s="120"/>
      <c r="L10" s="119">
        <v>90000</v>
      </c>
      <c r="M10" s="120"/>
      <c r="N10" s="119"/>
      <c r="O10" s="120"/>
      <c r="P10" s="119">
        <f t="shared" ref="P10:P17" si="1">$H10      +$J10      +$L10      +$N10</f>
        <v>474000</v>
      </c>
      <c r="Q10" s="120">
        <f t="shared" ref="Q10:Q17" si="2">$I10      +$K10      +$M10      +$O10</f>
        <v>30000</v>
      </c>
      <c r="R10" s="59">
        <f t="shared" ref="R10:R17" si="3">IF(($L10      =0),0,((($N10      -$L10      )/$L10      )*100))</f>
        <v>-100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47.4</v>
      </c>
      <c r="U10" s="61">
        <f t="shared" ref="U10:U17" si="6">IF(($E10      =0),0,(($Q10      /$E10      )*100))</f>
        <v>3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1000000</v>
      </c>
      <c r="C17" s="121">
        <f>SUM(C9:C16)</f>
        <v>0</v>
      </c>
      <c r="D17" s="121"/>
      <c r="E17" s="121">
        <f t="shared" si="0"/>
        <v>1000000</v>
      </c>
      <c r="F17" s="122">
        <f t="shared" ref="F17:O17" si="7">SUM(F9:F16)</f>
        <v>1000000</v>
      </c>
      <c r="G17" s="123">
        <f t="shared" si="7"/>
        <v>1000000</v>
      </c>
      <c r="H17" s="122">
        <f t="shared" si="7"/>
        <v>294000</v>
      </c>
      <c r="I17" s="123">
        <f t="shared" si="7"/>
        <v>30000</v>
      </c>
      <c r="J17" s="122">
        <f t="shared" si="7"/>
        <v>90000</v>
      </c>
      <c r="K17" s="123">
        <f t="shared" si="7"/>
        <v>0</v>
      </c>
      <c r="L17" s="122">
        <f t="shared" si="7"/>
        <v>90000</v>
      </c>
      <c r="M17" s="123">
        <f t="shared" si="7"/>
        <v>0</v>
      </c>
      <c r="N17" s="122">
        <f t="shared" si="7"/>
        <v>0</v>
      </c>
      <c r="O17" s="123">
        <f t="shared" si="7"/>
        <v>0</v>
      </c>
      <c r="P17" s="122">
        <f t="shared" si="1"/>
        <v>474000</v>
      </c>
      <c r="Q17" s="123">
        <f t="shared" si="2"/>
        <v>30000</v>
      </c>
      <c r="R17" s="63">
        <f t="shared" si="3"/>
        <v>-100</v>
      </c>
      <c r="S17" s="64">
        <f t="shared" si="4"/>
        <v>0</v>
      </c>
      <c r="T17" s="63">
        <f>IF((SUM($E9:$E14))=0,0,(P17/(SUM($E9:$E14))*100))</f>
        <v>47.4</v>
      </c>
      <c r="U17" s="65">
        <f>IF((SUM($E9:$E14))=0,0,(Q17/(SUM($E9:$E14))*100))</f>
        <v>3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2675000</v>
      </c>
      <c r="C31" s="118"/>
      <c r="D31" s="118"/>
      <c r="E31" s="118">
        <f>$B31      +$C31      +$D31</f>
        <v>2675000</v>
      </c>
      <c r="F31" s="119">
        <v>2675000</v>
      </c>
      <c r="G31" s="120">
        <v>2675000</v>
      </c>
      <c r="H31" s="119">
        <v>473000</v>
      </c>
      <c r="I31" s="120">
        <v>320852</v>
      </c>
      <c r="J31" s="119">
        <v>1409000</v>
      </c>
      <c r="K31" s="120"/>
      <c r="L31" s="119">
        <v>197000</v>
      </c>
      <c r="M31" s="120"/>
      <c r="N31" s="119">
        <v>596000</v>
      </c>
      <c r="O31" s="120"/>
      <c r="P31" s="119">
        <f>$H31      +$J31      +$L31      +$N31</f>
        <v>2675000</v>
      </c>
      <c r="Q31" s="120">
        <f>$I31      +$K31      +$M31      +$O31</f>
        <v>320852</v>
      </c>
      <c r="R31" s="59">
        <f>IF(($L31      =0),0,((($N31      -$L31      )/$L31      )*100))</f>
        <v>202.53807106598987</v>
      </c>
      <c r="S31" s="60">
        <f>IF(($M31      =0),0,((($O31      -$M31      )/$M31      )*100))</f>
        <v>0</v>
      </c>
      <c r="T31" s="59">
        <f>IF(($E31      =0),0,(($P31      /$E31      )*100))</f>
        <v>100</v>
      </c>
      <c r="U31" s="61">
        <f>IF(($E31      =0),0,(($Q31      /$E31      )*100))</f>
        <v>11.994467289719626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2675000</v>
      </c>
      <c r="C32" s="121">
        <f>SUM(C28:C31)</f>
        <v>0</v>
      </c>
      <c r="D32" s="121"/>
      <c r="E32" s="121">
        <f>$B32      +$C32      +$D32</f>
        <v>2675000</v>
      </c>
      <c r="F32" s="122">
        <f t="shared" ref="F32:O32" si="16">SUM(F28:F31)</f>
        <v>2675000</v>
      </c>
      <c r="G32" s="123">
        <f t="shared" si="16"/>
        <v>2675000</v>
      </c>
      <c r="H32" s="122">
        <f t="shared" si="16"/>
        <v>473000</v>
      </c>
      <c r="I32" s="123">
        <f t="shared" si="16"/>
        <v>320852</v>
      </c>
      <c r="J32" s="122">
        <f t="shared" si="16"/>
        <v>1409000</v>
      </c>
      <c r="K32" s="123">
        <f t="shared" si="16"/>
        <v>0</v>
      </c>
      <c r="L32" s="122">
        <f t="shared" si="16"/>
        <v>197000</v>
      </c>
      <c r="M32" s="123">
        <f t="shared" si="16"/>
        <v>0</v>
      </c>
      <c r="N32" s="122">
        <f t="shared" si="16"/>
        <v>596000</v>
      </c>
      <c r="O32" s="123">
        <f t="shared" si="16"/>
        <v>0</v>
      </c>
      <c r="P32" s="122">
        <f>$H32      +$J32      +$L32      +$N32</f>
        <v>2675000</v>
      </c>
      <c r="Q32" s="123">
        <f>$I32      +$K32      +$M32      +$O32</f>
        <v>320852</v>
      </c>
      <c r="R32" s="63">
        <f>IF(($L32      =0),0,((($N32      -$L32      )/$L32      )*100))</f>
        <v>202.53807106598987</v>
      </c>
      <c r="S32" s="64">
        <f>IF(($M32      =0),0,((($O32      -$M32      )/$M32      )*100))</f>
        <v>0</v>
      </c>
      <c r="T32" s="63">
        <f>IF($E32   =0,0,($P32   /$E32   )*100)</f>
        <v>100</v>
      </c>
      <c r="U32" s="65">
        <f>IF($E32   =0,0,($Q32   /$E32   )*100)</f>
        <v>11.994467289719626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1414000</v>
      </c>
      <c r="C34" s="118"/>
      <c r="D34" s="118"/>
      <c r="E34" s="118">
        <f>$B34      +$C34      +$D34</f>
        <v>1414000</v>
      </c>
      <c r="F34" s="119">
        <v>1414000</v>
      </c>
      <c r="G34" s="120">
        <v>1414000</v>
      </c>
      <c r="H34" s="119">
        <v>352000</v>
      </c>
      <c r="I34" s="120"/>
      <c r="J34" s="119">
        <v>181000</v>
      </c>
      <c r="K34" s="120"/>
      <c r="L34" s="119">
        <v>474000</v>
      </c>
      <c r="M34" s="120"/>
      <c r="N34" s="119"/>
      <c r="O34" s="120"/>
      <c r="P34" s="119">
        <f>$H34      +$J34      +$L34      +$N34</f>
        <v>1007000</v>
      </c>
      <c r="Q34" s="120">
        <f>$I34      +$K34      +$M34      +$O34</f>
        <v>0</v>
      </c>
      <c r="R34" s="59">
        <f>IF(($L34      =0),0,((($N34      -$L34      )/$L34      )*100))</f>
        <v>-100</v>
      </c>
      <c r="S34" s="60">
        <f>IF(($M34      =0),0,((($O34      -$M34      )/$M34      )*100))</f>
        <v>0</v>
      </c>
      <c r="T34" s="59">
        <f>IF(($E34      =0),0,(($P34      /$E34      )*100))</f>
        <v>71.216407355021218</v>
      </c>
      <c r="U34" s="61">
        <f>IF(($E34      =0),0,(($Q34      /$E34      )*100))</f>
        <v>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1414000</v>
      </c>
      <c r="C35" s="121">
        <f>C34</f>
        <v>0</v>
      </c>
      <c r="D35" s="121"/>
      <c r="E35" s="121">
        <f>$B35      +$C35      +$D35</f>
        <v>1414000</v>
      </c>
      <c r="F35" s="122">
        <f t="shared" ref="F35:O35" si="17">F34</f>
        <v>1414000</v>
      </c>
      <c r="G35" s="123">
        <f t="shared" si="17"/>
        <v>1414000</v>
      </c>
      <c r="H35" s="122">
        <f t="shared" si="17"/>
        <v>352000</v>
      </c>
      <c r="I35" s="123">
        <f t="shared" si="17"/>
        <v>0</v>
      </c>
      <c r="J35" s="122">
        <f t="shared" si="17"/>
        <v>181000</v>
      </c>
      <c r="K35" s="123">
        <f t="shared" si="17"/>
        <v>0</v>
      </c>
      <c r="L35" s="122">
        <f t="shared" si="17"/>
        <v>474000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1007000</v>
      </c>
      <c r="Q35" s="123">
        <f>$I35      +$K35      +$M35      +$O35</f>
        <v>0</v>
      </c>
      <c r="R35" s="63">
        <f>IF(($L35      =0),0,((($N35      -$L35      )/$L35      )*100))</f>
        <v>-100</v>
      </c>
      <c r="S35" s="64">
        <f>IF(($M35      =0),0,((($O35      -$M35      )/$M35      )*100))</f>
        <v>0</v>
      </c>
      <c r="T35" s="63">
        <f>IF($E35   =0,0,($P35   /$E35   )*100)</f>
        <v>71.216407355021218</v>
      </c>
      <c r="U35" s="65">
        <f>IF($E35   =0,0,($Q35   /$E35   )*100)</f>
        <v>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5089000</v>
      </c>
      <c r="C69" s="130">
        <f>SUM(C9:C16,C19:C25,C28:C31,C34,C37:C41,C44:C54,C57:C60,C63:C67)</f>
        <v>0</v>
      </c>
      <c r="D69" s="130"/>
      <c r="E69" s="130">
        <f t="shared" si="35"/>
        <v>5089000</v>
      </c>
      <c r="F69" s="131">
        <f t="shared" ref="F69:O69" si="43">SUM(F9:F16,F19:F25,F28:F31,F34,F37:F41,F44:F54,F57:F60,F63:F67)</f>
        <v>5089000</v>
      </c>
      <c r="G69" s="132">
        <f t="shared" si="43"/>
        <v>5089000</v>
      </c>
      <c r="H69" s="131">
        <f t="shared" si="43"/>
        <v>1119000</v>
      </c>
      <c r="I69" s="132">
        <f t="shared" si="43"/>
        <v>350852</v>
      </c>
      <c r="J69" s="131">
        <f t="shared" si="43"/>
        <v>1680000</v>
      </c>
      <c r="K69" s="132">
        <f t="shared" si="43"/>
        <v>0</v>
      </c>
      <c r="L69" s="131">
        <f t="shared" si="43"/>
        <v>761000</v>
      </c>
      <c r="M69" s="132">
        <f t="shared" si="43"/>
        <v>0</v>
      </c>
      <c r="N69" s="131">
        <f t="shared" si="43"/>
        <v>596000</v>
      </c>
      <c r="O69" s="132">
        <f t="shared" si="43"/>
        <v>0</v>
      </c>
      <c r="P69" s="131">
        <f t="shared" si="36"/>
        <v>4156000</v>
      </c>
      <c r="Q69" s="132">
        <f t="shared" si="37"/>
        <v>350852</v>
      </c>
      <c r="R69" s="72">
        <f t="shared" si="38"/>
        <v>-21.681997371879106</v>
      </c>
      <c r="S69" s="73">
        <f t="shared" si="39"/>
        <v>0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81.666339162900371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6.8943210846924741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/>
      <c r="C71" s="118">
        <v>17068000</v>
      </c>
      <c r="D71" s="118"/>
      <c r="E71" s="118">
        <f>$B71      +$C71      +$D71</f>
        <v>17068000</v>
      </c>
      <c r="F71" s="119">
        <v>17068000</v>
      </c>
      <c r="G71" s="120">
        <v>17068000</v>
      </c>
      <c r="H71" s="119"/>
      <c r="I71" s="120"/>
      <c r="J71" s="119">
        <v>3511000</v>
      </c>
      <c r="K71" s="120"/>
      <c r="L71" s="119">
        <v>70000</v>
      </c>
      <c r="M71" s="120"/>
      <c r="N71" s="119">
        <v>3839000</v>
      </c>
      <c r="O71" s="120"/>
      <c r="P71" s="119">
        <f>$H71      +$J71      +$L71      +$N71</f>
        <v>7420000</v>
      </c>
      <c r="Q71" s="120">
        <f>$I71      +$K71      +$M71      +$O71</f>
        <v>0</v>
      </c>
      <c r="R71" s="59">
        <f>IF(($L71      =0),0,((($N71      -$L71      )/$L71      )*100))</f>
        <v>5384.2857142857138</v>
      </c>
      <c r="S71" s="60">
        <f>IF(($M71      =0),0,((($O71      -$M71      )/$M71      )*100))</f>
        <v>0</v>
      </c>
      <c r="T71" s="59">
        <f>IF(($E71      =0),0,(($P71      /$E71      )*100))</f>
        <v>43.473166158893839</v>
      </c>
      <c r="U71" s="61">
        <f>IF(($E71      =0),0,(($Q71      /$E71      )*100))</f>
        <v>0</v>
      </c>
      <c r="V71" s="119">
        <v>5757000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0</v>
      </c>
      <c r="C73" s="127">
        <f>SUM(C71:C72)</f>
        <v>17068000</v>
      </c>
      <c r="D73" s="127"/>
      <c r="E73" s="127">
        <f>$B73      +$C73      +$D73</f>
        <v>17068000</v>
      </c>
      <c r="F73" s="128">
        <f t="shared" ref="F73:O73" si="44">SUM(F71:F72)</f>
        <v>17068000</v>
      </c>
      <c r="G73" s="129">
        <f t="shared" si="44"/>
        <v>17068000</v>
      </c>
      <c r="H73" s="128">
        <f t="shared" si="44"/>
        <v>0</v>
      </c>
      <c r="I73" s="129">
        <f t="shared" si="44"/>
        <v>0</v>
      </c>
      <c r="J73" s="128">
        <f t="shared" si="44"/>
        <v>3511000</v>
      </c>
      <c r="K73" s="129">
        <f t="shared" si="44"/>
        <v>0</v>
      </c>
      <c r="L73" s="128">
        <f t="shared" si="44"/>
        <v>70000</v>
      </c>
      <c r="M73" s="129">
        <f t="shared" si="44"/>
        <v>0</v>
      </c>
      <c r="N73" s="128">
        <f t="shared" si="44"/>
        <v>3839000</v>
      </c>
      <c r="O73" s="129">
        <f t="shared" si="44"/>
        <v>0</v>
      </c>
      <c r="P73" s="128">
        <f>$H73      +$J73      +$L73      +$N73</f>
        <v>7420000</v>
      </c>
      <c r="Q73" s="129">
        <f>$I73      +$K73      +$M73      +$O73</f>
        <v>0</v>
      </c>
      <c r="R73" s="68">
        <f>IF(($L73      =0),0,((($N73      -$L73      )/$L73      )*100))</f>
        <v>5384.2857142857138</v>
      </c>
      <c r="S73" s="69">
        <f>IF(($M73      =0),0,((($O73      -$M73      )/$M73      )*100))</f>
        <v>0</v>
      </c>
      <c r="T73" s="68">
        <f>IF(($E71      =0),0,(($P71      /$E71      )*100))</f>
        <v>43.473166158893839</v>
      </c>
      <c r="U73" s="70">
        <f>IF($E71   =0,0,($Q71   /$E71 )*100)</f>
        <v>0</v>
      </c>
      <c r="V73" s="128">
        <f>SUM(V71:V72)</f>
        <v>5757000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0</v>
      </c>
      <c r="C74" s="130">
        <f>SUM(C71:C72)</f>
        <v>17068000</v>
      </c>
      <c r="D74" s="130"/>
      <c r="E74" s="130">
        <f>$B74      +$C74      +$D74</f>
        <v>17068000</v>
      </c>
      <c r="F74" s="131">
        <f t="shared" ref="F74:O74" si="45">SUM(F71:F72)</f>
        <v>17068000</v>
      </c>
      <c r="G74" s="132">
        <f t="shared" si="45"/>
        <v>17068000</v>
      </c>
      <c r="H74" s="131">
        <f t="shared" si="45"/>
        <v>0</v>
      </c>
      <c r="I74" s="132">
        <f t="shared" si="45"/>
        <v>0</v>
      </c>
      <c r="J74" s="131">
        <f t="shared" si="45"/>
        <v>3511000</v>
      </c>
      <c r="K74" s="132">
        <f t="shared" si="45"/>
        <v>0</v>
      </c>
      <c r="L74" s="131">
        <f t="shared" si="45"/>
        <v>70000</v>
      </c>
      <c r="M74" s="132">
        <f t="shared" si="45"/>
        <v>0</v>
      </c>
      <c r="N74" s="131">
        <f t="shared" si="45"/>
        <v>3839000</v>
      </c>
      <c r="O74" s="132">
        <f t="shared" si="45"/>
        <v>0</v>
      </c>
      <c r="P74" s="131">
        <f>$H74      +$J74      +$L74      +$N74</f>
        <v>7420000</v>
      </c>
      <c r="Q74" s="132">
        <f>$I74      +$K74      +$M74      +$O74</f>
        <v>0</v>
      </c>
      <c r="R74" s="72">
        <f>IF(($L74      =0),0,((($N74      -$L74      )/$L74      )*100))</f>
        <v>5384.2857142857138</v>
      </c>
      <c r="S74" s="73">
        <f>IF(($M74      =0),0,((($O74      -$M74      )/$M74      )*100))</f>
        <v>0</v>
      </c>
      <c r="T74" s="72">
        <f>IF(($E71      =0),0,(($P71      /$E71      )*100))</f>
        <v>43.473166158893839</v>
      </c>
      <c r="U74" s="76">
        <f>IF($E71   =0,0,($Q71   /$E71 )*100)</f>
        <v>0</v>
      </c>
      <c r="V74" s="131">
        <f>SUM(V71:V72)</f>
        <v>5757000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5089000</v>
      </c>
      <c r="C75" s="130">
        <f>SUM(C9:C16,C19:C25,C28:C31,C34,C37:C41,C44:C54,C57:C60,C63:C67,C71:C72)</f>
        <v>17068000</v>
      </c>
      <c r="D75" s="130"/>
      <c r="E75" s="130">
        <f>$B75      +$C75      +$D75</f>
        <v>22157000</v>
      </c>
      <c r="F75" s="131">
        <f t="shared" ref="F75:O75" si="46">SUM(F9:F16,F19:F25,F28:F31,F34,F37:F41,F44:F54,F57:F60,F63:F67,F71:F72)</f>
        <v>22157000</v>
      </c>
      <c r="G75" s="132">
        <f t="shared" si="46"/>
        <v>22157000</v>
      </c>
      <c r="H75" s="131">
        <f t="shared" si="46"/>
        <v>1119000</v>
      </c>
      <c r="I75" s="132">
        <f t="shared" si="46"/>
        <v>350852</v>
      </c>
      <c r="J75" s="131">
        <f t="shared" si="46"/>
        <v>5191000</v>
      </c>
      <c r="K75" s="132">
        <f t="shared" si="46"/>
        <v>0</v>
      </c>
      <c r="L75" s="131">
        <f t="shared" si="46"/>
        <v>831000</v>
      </c>
      <c r="M75" s="132">
        <f t="shared" si="46"/>
        <v>0</v>
      </c>
      <c r="N75" s="131">
        <f t="shared" si="46"/>
        <v>4435000</v>
      </c>
      <c r="O75" s="132">
        <f t="shared" si="46"/>
        <v>0</v>
      </c>
      <c r="P75" s="131">
        <f>$H75      +$J75      +$L75      +$N75</f>
        <v>11576000</v>
      </c>
      <c r="Q75" s="132">
        <f>$I75      +$K75      +$M75      +$O75</f>
        <v>350852</v>
      </c>
      <c r="R75" s="72">
        <f>IF(($L75      =0),0,((($N75      -$L75      )/$L75      )*100))</f>
        <v>433.69434416365823</v>
      </c>
      <c r="S75" s="73">
        <f>IF(($M75      =0),0,((($O75      -$M75      )/$M75      )*100))</f>
        <v>0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52.24534007311459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1.5834815182560815</v>
      </c>
      <c r="V75" s="131">
        <f>SUM(V9:V16,V19:V25,V28:V31,V34,V37:V41,V44:V54,V57:V60,V63:V67,V71:V72)</f>
        <v>5757000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137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138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139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140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141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142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143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144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145</v>
      </c>
    </row>
    <row r="118" spans="1:23" x14ac:dyDescent="0.2">
      <c r="A118" s="35" t="s">
        <v>146</v>
      </c>
    </row>
    <row r="119" spans="1:23" x14ac:dyDescent="0.2">
      <c r="A119" s="35" t="s">
        <v>147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148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149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150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Szat2+7Rrq7e6emiRsZttW8KJ0gIhEGhQ+LnbK7pOAygMMA9CSaG1qknPP2IY+JHeTLg0aMds01vJDg1e1cY2A==" saltValue="W/TkU5sLyXBAHYcQCFXiE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2000000</v>
      </c>
      <c r="C10" s="118"/>
      <c r="D10" s="118"/>
      <c r="E10" s="118">
        <f t="shared" ref="E10:E17" si="0">$B10      +$C10      +$D10</f>
        <v>2000000</v>
      </c>
      <c r="F10" s="119">
        <v>2000000</v>
      </c>
      <c r="G10" s="120">
        <v>2000000</v>
      </c>
      <c r="H10" s="119">
        <v>1117000</v>
      </c>
      <c r="I10" s="120">
        <v>1116344</v>
      </c>
      <c r="J10" s="119">
        <v>427000</v>
      </c>
      <c r="K10" s="120">
        <v>-1116344</v>
      </c>
      <c r="L10" s="119">
        <v>60000</v>
      </c>
      <c r="M10" s="120"/>
      <c r="N10" s="119">
        <v>396000</v>
      </c>
      <c r="O10" s="120">
        <v>2000000</v>
      </c>
      <c r="P10" s="119">
        <f t="shared" ref="P10:P17" si="1">$H10      +$J10      +$L10      +$N10</f>
        <v>2000000</v>
      </c>
      <c r="Q10" s="120">
        <f t="shared" ref="Q10:Q17" si="2">$I10      +$K10      +$M10      +$O10</f>
        <v>2000000</v>
      </c>
      <c r="R10" s="59">
        <f t="shared" ref="R10:R17" si="3">IF(($L10      =0),0,((($N10      -$L10      )/$L10      )*100))</f>
        <v>560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100</v>
      </c>
      <c r="U10" s="61">
        <f t="shared" ref="U10:U17" si="6">IF(($E10      =0),0,(($Q10      /$E10      )*100))</f>
        <v>100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2000000</v>
      </c>
      <c r="C17" s="121">
        <f>SUM(C9:C16)</f>
        <v>0</v>
      </c>
      <c r="D17" s="121"/>
      <c r="E17" s="121">
        <f t="shared" si="0"/>
        <v>2000000</v>
      </c>
      <c r="F17" s="122">
        <f t="shared" ref="F17:O17" si="7">SUM(F9:F16)</f>
        <v>2000000</v>
      </c>
      <c r="G17" s="123">
        <f t="shared" si="7"/>
        <v>2000000</v>
      </c>
      <c r="H17" s="122">
        <f t="shared" si="7"/>
        <v>1117000</v>
      </c>
      <c r="I17" s="123">
        <f t="shared" si="7"/>
        <v>1116344</v>
      </c>
      <c r="J17" s="122">
        <f t="shared" si="7"/>
        <v>427000</v>
      </c>
      <c r="K17" s="123">
        <f t="shared" si="7"/>
        <v>-1116344</v>
      </c>
      <c r="L17" s="122">
        <f t="shared" si="7"/>
        <v>60000</v>
      </c>
      <c r="M17" s="123">
        <f t="shared" si="7"/>
        <v>0</v>
      </c>
      <c r="N17" s="122">
        <f t="shared" si="7"/>
        <v>396000</v>
      </c>
      <c r="O17" s="123">
        <f t="shared" si="7"/>
        <v>2000000</v>
      </c>
      <c r="P17" s="122">
        <f t="shared" si="1"/>
        <v>2000000</v>
      </c>
      <c r="Q17" s="123">
        <f t="shared" si="2"/>
        <v>2000000</v>
      </c>
      <c r="R17" s="63">
        <f t="shared" si="3"/>
        <v>560</v>
      </c>
      <c r="S17" s="64">
        <f t="shared" si="4"/>
        <v>0</v>
      </c>
      <c r="T17" s="63">
        <f>IF((SUM($E9:$E14))=0,0,(P17/(SUM($E9:$E14))*100))</f>
        <v>100</v>
      </c>
      <c r="U17" s="65">
        <f>IF((SUM($E9:$E14))=0,0,(Q17/(SUM($E9:$E14))*100))</f>
        <v>100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1880000</v>
      </c>
      <c r="C34" s="118"/>
      <c r="D34" s="118"/>
      <c r="E34" s="118">
        <f>$B34      +$C34      +$D34</f>
        <v>1880000</v>
      </c>
      <c r="F34" s="119">
        <v>1880000</v>
      </c>
      <c r="G34" s="120">
        <v>1880000</v>
      </c>
      <c r="H34" s="119">
        <v>470000</v>
      </c>
      <c r="I34" s="120">
        <v>470000</v>
      </c>
      <c r="J34" s="119">
        <v>846000</v>
      </c>
      <c r="K34" s="120">
        <v>-470000</v>
      </c>
      <c r="L34" s="119"/>
      <c r="M34" s="120"/>
      <c r="N34" s="119"/>
      <c r="O34" s="120">
        <v>1880000</v>
      </c>
      <c r="P34" s="119">
        <f>$H34      +$J34      +$L34      +$N34</f>
        <v>1316000</v>
      </c>
      <c r="Q34" s="120">
        <f>$I34      +$K34      +$M34      +$O34</f>
        <v>1880000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70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1880000</v>
      </c>
      <c r="C35" s="121">
        <f>C34</f>
        <v>0</v>
      </c>
      <c r="D35" s="121"/>
      <c r="E35" s="121">
        <f>$B35      +$C35      +$D35</f>
        <v>1880000</v>
      </c>
      <c r="F35" s="122">
        <f t="shared" ref="F35:O35" si="17">F34</f>
        <v>1880000</v>
      </c>
      <c r="G35" s="123">
        <f t="shared" si="17"/>
        <v>1880000</v>
      </c>
      <c r="H35" s="122">
        <f t="shared" si="17"/>
        <v>470000</v>
      </c>
      <c r="I35" s="123">
        <f t="shared" si="17"/>
        <v>470000</v>
      </c>
      <c r="J35" s="122">
        <f t="shared" si="17"/>
        <v>846000</v>
      </c>
      <c r="K35" s="123">
        <f t="shared" si="17"/>
        <v>-470000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1880000</v>
      </c>
      <c r="P35" s="122">
        <f>$H35      +$J35      +$L35      +$N35</f>
        <v>1316000</v>
      </c>
      <c r="Q35" s="123">
        <f>$I35      +$K35      +$M35      +$O35</f>
        <v>1880000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70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4247000</v>
      </c>
      <c r="C38" s="118">
        <v>485000</v>
      </c>
      <c r="D38" s="118"/>
      <c r="E38" s="118">
        <f t="shared" si="18"/>
        <v>4732000</v>
      </c>
      <c r="F38" s="119">
        <v>4247000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4247000</v>
      </c>
      <c r="C42" s="121">
        <f>SUM(C37:C41)</f>
        <v>485000</v>
      </c>
      <c r="D42" s="121"/>
      <c r="E42" s="121">
        <f t="shared" si="18"/>
        <v>4732000</v>
      </c>
      <c r="F42" s="122">
        <f t="shared" ref="F42:O42" si="25">SUM(F37:F41)</f>
        <v>4247000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>
        <v>171112000</v>
      </c>
      <c r="C45" s="118"/>
      <c r="D45" s="118"/>
      <c r="E45" s="118">
        <f t="shared" si="26"/>
        <v>171112000</v>
      </c>
      <c r="F45" s="119">
        <v>171112000</v>
      </c>
      <c r="G45" s="120">
        <v>171112000</v>
      </c>
      <c r="H45" s="119">
        <v>53573000</v>
      </c>
      <c r="I45" s="120">
        <v>51019954</v>
      </c>
      <c r="J45" s="119">
        <v>45498000</v>
      </c>
      <c r="K45" s="120">
        <v>46004779</v>
      </c>
      <c r="L45" s="119">
        <v>45197000</v>
      </c>
      <c r="M45" s="120">
        <v>39124406</v>
      </c>
      <c r="N45" s="119">
        <v>26844000</v>
      </c>
      <c r="O45" s="120">
        <v>46814835</v>
      </c>
      <c r="P45" s="119">
        <f t="shared" si="27"/>
        <v>171112000</v>
      </c>
      <c r="Q45" s="120">
        <f t="shared" si="28"/>
        <v>182963974</v>
      </c>
      <c r="R45" s="59">
        <f t="shared" si="29"/>
        <v>-40.606677434342984</v>
      </c>
      <c r="S45" s="60">
        <f t="shared" si="30"/>
        <v>19.656346987095471</v>
      </c>
      <c r="T45" s="59">
        <f t="shared" si="31"/>
        <v>100</v>
      </c>
      <c r="U45" s="61">
        <f t="shared" si="32"/>
        <v>106.92644233016972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45472000</v>
      </c>
      <c r="C46" s="118"/>
      <c r="D46" s="118"/>
      <c r="E46" s="118">
        <f t="shared" si="26"/>
        <v>45472000</v>
      </c>
      <c r="F46" s="119">
        <v>45472000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21540000</v>
      </c>
      <c r="C53" s="118"/>
      <c r="D53" s="118"/>
      <c r="E53" s="118">
        <f t="shared" si="26"/>
        <v>21540000</v>
      </c>
      <c r="F53" s="119">
        <v>21540000</v>
      </c>
      <c r="G53" s="120">
        <v>13540000</v>
      </c>
      <c r="H53" s="119"/>
      <c r="I53" s="120"/>
      <c r="J53" s="119">
        <v>2024000</v>
      </c>
      <c r="K53" s="120">
        <v>2024724</v>
      </c>
      <c r="L53" s="119">
        <v>1524000</v>
      </c>
      <c r="M53" s="120">
        <v>2208669</v>
      </c>
      <c r="N53" s="119">
        <v>9992000</v>
      </c>
      <c r="O53" s="120">
        <v>9014391</v>
      </c>
      <c r="P53" s="119">
        <f t="shared" si="27"/>
        <v>13540000</v>
      </c>
      <c r="Q53" s="120">
        <f t="shared" si="28"/>
        <v>13247784</v>
      </c>
      <c r="R53" s="59">
        <f t="shared" si="29"/>
        <v>555.64304461942254</v>
      </c>
      <c r="S53" s="60">
        <f t="shared" si="30"/>
        <v>308.13680094210582</v>
      </c>
      <c r="T53" s="59">
        <f t="shared" si="31"/>
        <v>62.859795728876513</v>
      </c>
      <c r="U53" s="61">
        <f t="shared" si="32"/>
        <v>61.503175487465178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>
        <v>41833000</v>
      </c>
      <c r="C54" s="118"/>
      <c r="D54" s="118"/>
      <c r="E54" s="118">
        <f t="shared" si="26"/>
        <v>41833000</v>
      </c>
      <c r="F54" s="119">
        <v>41833000</v>
      </c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279957000</v>
      </c>
      <c r="C55" s="121">
        <f>SUM(C44:C54)</f>
        <v>0</v>
      </c>
      <c r="D55" s="121"/>
      <c r="E55" s="121">
        <f t="shared" si="26"/>
        <v>279957000</v>
      </c>
      <c r="F55" s="122">
        <f t="shared" ref="F55:O55" si="33">SUM(F44:F54)</f>
        <v>279957000</v>
      </c>
      <c r="G55" s="123">
        <f t="shared" si="33"/>
        <v>184652000</v>
      </c>
      <c r="H55" s="122">
        <f t="shared" si="33"/>
        <v>53573000</v>
      </c>
      <c r="I55" s="123">
        <f t="shared" si="33"/>
        <v>51019954</v>
      </c>
      <c r="J55" s="122">
        <f t="shared" si="33"/>
        <v>47522000</v>
      </c>
      <c r="K55" s="123">
        <f t="shared" si="33"/>
        <v>48029503</v>
      </c>
      <c r="L55" s="122">
        <f t="shared" si="33"/>
        <v>46721000</v>
      </c>
      <c r="M55" s="123">
        <f t="shared" si="33"/>
        <v>41333075</v>
      </c>
      <c r="N55" s="122">
        <f t="shared" si="33"/>
        <v>36836000</v>
      </c>
      <c r="O55" s="123">
        <f t="shared" si="33"/>
        <v>55829226</v>
      </c>
      <c r="P55" s="122">
        <f t="shared" si="27"/>
        <v>184652000</v>
      </c>
      <c r="Q55" s="123">
        <f t="shared" si="28"/>
        <v>196211758</v>
      </c>
      <c r="R55" s="63">
        <f t="shared" si="29"/>
        <v>-21.157509471115773</v>
      </c>
      <c r="S55" s="64">
        <f t="shared" si="30"/>
        <v>35.071552261717763</v>
      </c>
      <c r="T55" s="63">
        <f>IF((+$E45+$E47+$E49+$E50+$E53) =0,0,(P55   /(+$E45+$E47+$E49+$E50+$E53) )*100)</f>
        <v>95.847434752818543</v>
      </c>
      <c r="U55" s="65">
        <f>IF((+$E45+$E47+$E49+$E50+$E53) =0,0,(Q55   /(+$E45+$E47+$E49+$E50+$E53) )*100)</f>
        <v>101.84776591989701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288084000</v>
      </c>
      <c r="C69" s="130">
        <f>SUM(C9:C16,C19:C25,C28:C31,C34,C37:C41,C44:C54,C57:C60,C63:C67)</f>
        <v>485000</v>
      </c>
      <c r="D69" s="130"/>
      <c r="E69" s="130">
        <f t="shared" si="35"/>
        <v>288569000</v>
      </c>
      <c r="F69" s="131">
        <f t="shared" ref="F69:O69" si="43">SUM(F9:F16,F19:F25,F28:F31,F34,F37:F41,F44:F54,F57:F60,F63:F67)</f>
        <v>288084000</v>
      </c>
      <c r="G69" s="132">
        <f t="shared" si="43"/>
        <v>188532000</v>
      </c>
      <c r="H69" s="131">
        <f t="shared" si="43"/>
        <v>55160000</v>
      </c>
      <c r="I69" s="132">
        <f t="shared" si="43"/>
        <v>52606298</v>
      </c>
      <c r="J69" s="131">
        <f t="shared" si="43"/>
        <v>48795000</v>
      </c>
      <c r="K69" s="132">
        <f t="shared" si="43"/>
        <v>46443159</v>
      </c>
      <c r="L69" s="131">
        <f t="shared" si="43"/>
        <v>46781000</v>
      </c>
      <c r="M69" s="132">
        <f t="shared" si="43"/>
        <v>41333075</v>
      </c>
      <c r="N69" s="131">
        <f t="shared" si="43"/>
        <v>37232000</v>
      </c>
      <c r="O69" s="132">
        <f t="shared" si="43"/>
        <v>59709226</v>
      </c>
      <c r="P69" s="131">
        <f t="shared" si="36"/>
        <v>187968000</v>
      </c>
      <c r="Q69" s="132">
        <f t="shared" si="37"/>
        <v>200091758</v>
      </c>
      <c r="R69" s="72">
        <f t="shared" si="38"/>
        <v>-20.412133130971977</v>
      </c>
      <c r="S69" s="73">
        <f t="shared" si="39"/>
        <v>44.45870770563284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95.642439908004803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101.81128671157877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67233000</v>
      </c>
      <c r="C71" s="118"/>
      <c r="D71" s="118"/>
      <c r="E71" s="118">
        <f>$B71      +$C71      +$D71</f>
        <v>67233000</v>
      </c>
      <c r="F71" s="119">
        <v>67233000</v>
      </c>
      <c r="G71" s="120">
        <v>67233000</v>
      </c>
      <c r="H71" s="119">
        <v>10112000</v>
      </c>
      <c r="I71" s="120">
        <v>12803564</v>
      </c>
      <c r="J71" s="119">
        <v>20037000</v>
      </c>
      <c r="K71" s="120">
        <v>14618200</v>
      </c>
      <c r="L71" s="119">
        <v>8806000</v>
      </c>
      <c r="M71" s="120">
        <v>7507128</v>
      </c>
      <c r="N71" s="119">
        <v>28278000</v>
      </c>
      <c r="O71" s="120">
        <v>10617178</v>
      </c>
      <c r="P71" s="119">
        <f>$H71      +$J71      +$L71      +$N71</f>
        <v>67233000</v>
      </c>
      <c r="Q71" s="120">
        <f>$I71      +$K71      +$M71      +$O71</f>
        <v>45546070</v>
      </c>
      <c r="R71" s="59">
        <f>IF(($L71      =0),0,((($N71      -$L71      )/$L71      )*100))</f>
        <v>221.12196229843289</v>
      </c>
      <c r="S71" s="60">
        <f>IF(($M71      =0),0,((($O71      -$M71      )/$M71      )*100))</f>
        <v>41.427960199959287</v>
      </c>
      <c r="T71" s="59">
        <f>IF(($E71      =0),0,(($P71      /$E71      )*100))</f>
        <v>100</v>
      </c>
      <c r="U71" s="61">
        <f>IF(($E71      =0),0,(($Q71      /$E71      )*100))</f>
        <v>67.743622923266841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67233000</v>
      </c>
      <c r="C73" s="127">
        <f>SUM(C71:C72)</f>
        <v>0</v>
      </c>
      <c r="D73" s="127"/>
      <c r="E73" s="127">
        <f>$B73      +$C73      +$D73</f>
        <v>67233000</v>
      </c>
      <c r="F73" s="128">
        <f t="shared" ref="F73:O73" si="44">SUM(F71:F72)</f>
        <v>67233000</v>
      </c>
      <c r="G73" s="129">
        <f t="shared" si="44"/>
        <v>67233000</v>
      </c>
      <c r="H73" s="128">
        <f t="shared" si="44"/>
        <v>10112000</v>
      </c>
      <c r="I73" s="129">
        <f t="shared" si="44"/>
        <v>12803564</v>
      </c>
      <c r="J73" s="128">
        <f t="shared" si="44"/>
        <v>20037000</v>
      </c>
      <c r="K73" s="129">
        <f t="shared" si="44"/>
        <v>14618200</v>
      </c>
      <c r="L73" s="128">
        <f t="shared" si="44"/>
        <v>8806000</v>
      </c>
      <c r="M73" s="129">
        <f t="shared" si="44"/>
        <v>7507128</v>
      </c>
      <c r="N73" s="128">
        <f t="shared" si="44"/>
        <v>28278000</v>
      </c>
      <c r="O73" s="129">
        <f t="shared" si="44"/>
        <v>10617178</v>
      </c>
      <c r="P73" s="128">
        <f>$H73      +$J73      +$L73      +$N73</f>
        <v>67233000</v>
      </c>
      <c r="Q73" s="129">
        <f>$I73      +$K73      +$M73      +$O73</f>
        <v>45546070</v>
      </c>
      <c r="R73" s="68">
        <f>IF(($L73      =0),0,((($N73      -$L73      )/$L73      )*100))</f>
        <v>221.12196229843289</v>
      </c>
      <c r="S73" s="69">
        <f>IF(($M73      =0),0,((($O73      -$M73      )/$M73      )*100))</f>
        <v>41.427960199959287</v>
      </c>
      <c r="T73" s="68">
        <f>IF(($E71      =0),0,(($P71      /$E71      )*100))</f>
        <v>100</v>
      </c>
      <c r="U73" s="70">
        <f>IF($E71   =0,0,($Q71   /$E71 )*100)</f>
        <v>67.743622923266841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67233000</v>
      </c>
      <c r="C74" s="130">
        <f>SUM(C71:C72)</f>
        <v>0</v>
      </c>
      <c r="D74" s="130"/>
      <c r="E74" s="130">
        <f>$B74      +$C74      +$D74</f>
        <v>67233000</v>
      </c>
      <c r="F74" s="131">
        <f t="shared" ref="F74:O74" si="45">SUM(F71:F72)</f>
        <v>67233000</v>
      </c>
      <c r="G74" s="132">
        <f t="shared" si="45"/>
        <v>67233000</v>
      </c>
      <c r="H74" s="131">
        <f t="shared" si="45"/>
        <v>10112000</v>
      </c>
      <c r="I74" s="132">
        <f t="shared" si="45"/>
        <v>12803564</v>
      </c>
      <c r="J74" s="131">
        <f t="shared" si="45"/>
        <v>20037000</v>
      </c>
      <c r="K74" s="132">
        <f t="shared" si="45"/>
        <v>14618200</v>
      </c>
      <c r="L74" s="131">
        <f t="shared" si="45"/>
        <v>8806000</v>
      </c>
      <c r="M74" s="132">
        <f t="shared" si="45"/>
        <v>7507128</v>
      </c>
      <c r="N74" s="131">
        <f t="shared" si="45"/>
        <v>28278000</v>
      </c>
      <c r="O74" s="132">
        <f t="shared" si="45"/>
        <v>10617178</v>
      </c>
      <c r="P74" s="131">
        <f>$H74      +$J74      +$L74      +$N74</f>
        <v>67233000</v>
      </c>
      <c r="Q74" s="132">
        <f>$I74      +$K74      +$M74      +$O74</f>
        <v>45546070</v>
      </c>
      <c r="R74" s="72">
        <f>IF(($L74      =0),0,((($N74      -$L74      )/$L74      )*100))</f>
        <v>221.12196229843289</v>
      </c>
      <c r="S74" s="73">
        <f>IF(($M74      =0),0,((($O74      -$M74      )/$M74      )*100))</f>
        <v>41.427960199959287</v>
      </c>
      <c r="T74" s="72">
        <f>IF(($E71      =0),0,(($P71      /$E71      )*100))</f>
        <v>100</v>
      </c>
      <c r="U74" s="76">
        <f>IF($E71   =0,0,($Q71   /$E71 )*100)</f>
        <v>67.743622923266841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355317000</v>
      </c>
      <c r="C75" s="130">
        <f>SUM(C9:C16,C19:C25,C28:C31,C34,C37:C41,C44:C54,C57:C60,C63:C67,C71:C72)</f>
        <v>485000</v>
      </c>
      <c r="D75" s="130"/>
      <c r="E75" s="130">
        <f>$B75      +$C75      +$D75</f>
        <v>355802000</v>
      </c>
      <c r="F75" s="131">
        <f t="shared" ref="F75:O75" si="46">SUM(F9:F16,F19:F25,F28:F31,F34,F37:F41,F44:F54,F57:F60,F63:F67,F71:F72)</f>
        <v>355317000</v>
      </c>
      <c r="G75" s="132">
        <f t="shared" si="46"/>
        <v>255765000</v>
      </c>
      <c r="H75" s="131">
        <f t="shared" si="46"/>
        <v>65272000</v>
      </c>
      <c r="I75" s="132">
        <f t="shared" si="46"/>
        <v>65409862</v>
      </c>
      <c r="J75" s="131">
        <f t="shared" si="46"/>
        <v>68832000</v>
      </c>
      <c r="K75" s="132">
        <f t="shared" si="46"/>
        <v>61061359</v>
      </c>
      <c r="L75" s="131">
        <f t="shared" si="46"/>
        <v>55587000</v>
      </c>
      <c r="M75" s="132">
        <f t="shared" si="46"/>
        <v>48840203</v>
      </c>
      <c r="N75" s="131">
        <f t="shared" si="46"/>
        <v>65510000</v>
      </c>
      <c r="O75" s="132">
        <f t="shared" si="46"/>
        <v>70326404</v>
      </c>
      <c r="P75" s="131">
        <f>$H75      +$J75      +$L75      +$N75</f>
        <v>255201000</v>
      </c>
      <c r="Q75" s="132">
        <f>$I75      +$K75      +$M75      +$O75</f>
        <v>245637828</v>
      </c>
      <c r="R75" s="72">
        <f>IF(($L75      =0),0,((($N75      -$L75      )/$L75      )*100))</f>
        <v>17.851296166369835</v>
      </c>
      <c r="S75" s="73">
        <f>IF(($M75      =0),0,((($O75      -$M75      )/$M75      )*100))</f>
        <v>43.99285768734417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96.753170435804606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93.1275294296059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137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138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139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140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141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142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143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144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145</v>
      </c>
    </row>
    <row r="118" spans="1:23" x14ac:dyDescent="0.2">
      <c r="A118" s="35" t="s">
        <v>146</v>
      </c>
    </row>
    <row r="119" spans="1:23" x14ac:dyDescent="0.2">
      <c r="A119" s="35" t="s">
        <v>147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148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149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150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Kyy2A/waDm2R0T6EcbzT11Jl9+qTpxATkM+MMaZoJdYuklMW6zQA2GpZUn/Sq1icIW5yRRXNcSnVKdKXJjRw9A==" saltValue="ANGQ1vnbVtsL597oN+d5P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126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2700000</v>
      </c>
      <c r="C10" s="118"/>
      <c r="D10" s="118"/>
      <c r="E10" s="118">
        <f t="shared" ref="E10:E17" si="0">$B10      +$C10      +$D10</f>
        <v>2700000</v>
      </c>
      <c r="F10" s="119">
        <v>2700000</v>
      </c>
      <c r="G10" s="120">
        <v>2700000</v>
      </c>
      <c r="H10" s="119">
        <v>853000</v>
      </c>
      <c r="I10" s="120"/>
      <c r="J10" s="119">
        <v>969000</v>
      </c>
      <c r="K10" s="120"/>
      <c r="L10" s="119">
        <v>466000</v>
      </c>
      <c r="M10" s="120">
        <v>3545498</v>
      </c>
      <c r="N10" s="119">
        <v>51000</v>
      </c>
      <c r="O10" s="120"/>
      <c r="P10" s="119">
        <f t="shared" ref="P10:P17" si="1">$H10      +$J10      +$L10      +$N10</f>
        <v>2339000</v>
      </c>
      <c r="Q10" s="120">
        <f t="shared" ref="Q10:Q17" si="2">$I10      +$K10      +$M10      +$O10</f>
        <v>3545498</v>
      </c>
      <c r="R10" s="59">
        <f t="shared" ref="R10:R17" si="3">IF(($L10      =0),0,((($N10      -$L10      )/$L10      )*100))</f>
        <v>-89.055793991416309</v>
      </c>
      <c r="S10" s="60">
        <f t="shared" ref="S10:S17" si="4">IF(($M10      =0),0,((($O10      -$M10      )/$M10      )*100))</f>
        <v>-100</v>
      </c>
      <c r="T10" s="59">
        <f t="shared" ref="T10:T17" si="5">IF(($E10      =0),0,(($P10      /$E10      )*100))</f>
        <v>86.629629629629633</v>
      </c>
      <c r="U10" s="61">
        <f t="shared" ref="U10:U17" si="6">IF(($E10      =0),0,(($Q10      /$E10      )*100))</f>
        <v>131.31474074074075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2700000</v>
      </c>
      <c r="C17" s="121">
        <f>SUM(C9:C16)</f>
        <v>0</v>
      </c>
      <c r="D17" s="121"/>
      <c r="E17" s="121">
        <f t="shared" si="0"/>
        <v>2700000</v>
      </c>
      <c r="F17" s="122">
        <f t="shared" ref="F17:O17" si="7">SUM(F9:F16)</f>
        <v>2700000</v>
      </c>
      <c r="G17" s="123">
        <f t="shared" si="7"/>
        <v>2700000</v>
      </c>
      <c r="H17" s="122">
        <f t="shared" si="7"/>
        <v>853000</v>
      </c>
      <c r="I17" s="123">
        <f t="shared" si="7"/>
        <v>0</v>
      </c>
      <c r="J17" s="122">
        <f t="shared" si="7"/>
        <v>969000</v>
      </c>
      <c r="K17" s="123">
        <f t="shared" si="7"/>
        <v>0</v>
      </c>
      <c r="L17" s="122">
        <f t="shared" si="7"/>
        <v>466000</v>
      </c>
      <c r="M17" s="123">
        <f t="shared" si="7"/>
        <v>3545498</v>
      </c>
      <c r="N17" s="122">
        <f t="shared" si="7"/>
        <v>51000</v>
      </c>
      <c r="O17" s="123">
        <f t="shared" si="7"/>
        <v>0</v>
      </c>
      <c r="P17" s="122">
        <f t="shared" si="1"/>
        <v>2339000</v>
      </c>
      <c r="Q17" s="123">
        <f t="shared" si="2"/>
        <v>3545498</v>
      </c>
      <c r="R17" s="63">
        <f t="shared" si="3"/>
        <v>-89.055793991416309</v>
      </c>
      <c r="S17" s="64">
        <f t="shared" si="4"/>
        <v>-100</v>
      </c>
      <c r="T17" s="63">
        <f>IF((SUM($E9:$E14))=0,0,(P17/(SUM($E9:$E14))*100))</f>
        <v>86.629629629629633</v>
      </c>
      <c r="U17" s="65">
        <f>IF((SUM($E9:$E14))=0,0,(Q17/(SUM($E9:$E14))*100))</f>
        <v>131.31474074074075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>
        <v>4749000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>
        <f>SUM(V19:V25)</f>
        <v>4749000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1756000</v>
      </c>
      <c r="C34" s="118"/>
      <c r="D34" s="118"/>
      <c r="E34" s="118">
        <f>$B34      +$C34      +$D34</f>
        <v>1756000</v>
      </c>
      <c r="F34" s="119">
        <v>1756000</v>
      </c>
      <c r="G34" s="120">
        <v>1756000</v>
      </c>
      <c r="H34" s="119">
        <v>439000</v>
      </c>
      <c r="I34" s="120"/>
      <c r="J34" s="119">
        <v>779000</v>
      </c>
      <c r="K34" s="120"/>
      <c r="L34" s="119">
        <v>323000</v>
      </c>
      <c r="M34" s="120">
        <v>1721892</v>
      </c>
      <c r="N34" s="119"/>
      <c r="O34" s="120"/>
      <c r="P34" s="119">
        <f>$H34      +$J34      +$L34      +$N34</f>
        <v>1541000</v>
      </c>
      <c r="Q34" s="120">
        <f>$I34      +$K34      +$M34      +$O34</f>
        <v>1721892</v>
      </c>
      <c r="R34" s="59">
        <f>IF(($L34      =0),0,((($N34      -$L34      )/$L34      )*100))</f>
        <v>-100</v>
      </c>
      <c r="S34" s="60">
        <f>IF(($M34      =0),0,((($O34      -$M34      )/$M34      )*100))</f>
        <v>-100</v>
      </c>
      <c r="T34" s="59">
        <f>IF(($E34      =0),0,(($P34      /$E34      )*100))</f>
        <v>87.756264236902055</v>
      </c>
      <c r="U34" s="61">
        <f>IF(($E34      =0),0,(($Q34      /$E34      )*100))</f>
        <v>98.057630979498867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1756000</v>
      </c>
      <c r="C35" s="121">
        <f>C34</f>
        <v>0</v>
      </c>
      <c r="D35" s="121"/>
      <c r="E35" s="121">
        <f>$B35      +$C35      +$D35</f>
        <v>1756000</v>
      </c>
      <c r="F35" s="122">
        <f t="shared" ref="F35:O35" si="17">F34</f>
        <v>1756000</v>
      </c>
      <c r="G35" s="123">
        <f t="shared" si="17"/>
        <v>1756000</v>
      </c>
      <c r="H35" s="122">
        <f t="shared" si="17"/>
        <v>439000</v>
      </c>
      <c r="I35" s="123">
        <f t="shared" si="17"/>
        <v>0</v>
      </c>
      <c r="J35" s="122">
        <f t="shared" si="17"/>
        <v>779000</v>
      </c>
      <c r="K35" s="123">
        <f t="shared" si="17"/>
        <v>0</v>
      </c>
      <c r="L35" s="122">
        <f t="shared" si="17"/>
        <v>323000</v>
      </c>
      <c r="M35" s="123">
        <f t="shared" si="17"/>
        <v>1721892</v>
      </c>
      <c r="N35" s="122">
        <f t="shared" si="17"/>
        <v>0</v>
      </c>
      <c r="O35" s="123">
        <f t="shared" si="17"/>
        <v>0</v>
      </c>
      <c r="P35" s="122">
        <f>$H35      +$J35      +$L35      +$N35</f>
        <v>1541000</v>
      </c>
      <c r="Q35" s="123">
        <f>$I35      +$K35      +$M35      +$O35</f>
        <v>1721892</v>
      </c>
      <c r="R35" s="63">
        <f>IF(($L35      =0),0,((($N35      -$L35      )/$L35      )*100))</f>
        <v>-100</v>
      </c>
      <c r="S35" s="64">
        <f>IF(($M35      =0),0,((($O35      -$M35      )/$M35      )*100))</f>
        <v>-100</v>
      </c>
      <c r="T35" s="63">
        <f>IF($E35   =0,0,($P35   /$E35   )*100)</f>
        <v>87.756264236902055</v>
      </c>
      <c r="U35" s="65">
        <f>IF($E35   =0,0,($Q35   /$E35   )*100)</f>
        <v>98.057630979498867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1226000</v>
      </c>
      <c r="C38" s="118">
        <v>139000</v>
      </c>
      <c r="D38" s="118"/>
      <c r="E38" s="118">
        <f t="shared" si="18"/>
        <v>1365000</v>
      </c>
      <c r="F38" s="119">
        <v>1226000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1226000</v>
      </c>
      <c r="C42" s="121">
        <f>SUM(C37:C41)</f>
        <v>139000</v>
      </c>
      <c r="D42" s="121"/>
      <c r="E42" s="121">
        <f t="shared" si="18"/>
        <v>1365000</v>
      </c>
      <c r="F42" s="122">
        <f t="shared" ref="F42:O42" si="25">SUM(F37:F41)</f>
        <v>1226000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60000000</v>
      </c>
      <c r="C46" s="118"/>
      <c r="D46" s="118"/>
      <c r="E46" s="118">
        <f t="shared" si="26"/>
        <v>60000000</v>
      </c>
      <c r="F46" s="119">
        <v>60000000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24676000</v>
      </c>
      <c r="C53" s="118"/>
      <c r="D53" s="118"/>
      <c r="E53" s="118">
        <f t="shared" si="26"/>
        <v>24676000</v>
      </c>
      <c r="F53" s="119">
        <v>24676000</v>
      </c>
      <c r="G53" s="120">
        <v>24676000</v>
      </c>
      <c r="H53" s="119">
        <v>3406000</v>
      </c>
      <c r="I53" s="120"/>
      <c r="J53" s="119">
        <v>8932000</v>
      </c>
      <c r="K53" s="120"/>
      <c r="L53" s="119"/>
      <c r="M53" s="120">
        <v>10723889</v>
      </c>
      <c r="N53" s="119">
        <v>12338000</v>
      </c>
      <c r="O53" s="120"/>
      <c r="P53" s="119">
        <f t="shared" si="27"/>
        <v>24676000</v>
      </c>
      <c r="Q53" s="120">
        <f t="shared" si="28"/>
        <v>10723889</v>
      </c>
      <c r="R53" s="59">
        <f t="shared" si="29"/>
        <v>0</v>
      </c>
      <c r="S53" s="60">
        <f t="shared" si="30"/>
        <v>-100</v>
      </c>
      <c r="T53" s="59">
        <f t="shared" si="31"/>
        <v>100</v>
      </c>
      <c r="U53" s="61">
        <f t="shared" si="32"/>
        <v>43.458781812287242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84676000</v>
      </c>
      <c r="C55" s="121">
        <f>SUM(C44:C54)</f>
        <v>0</v>
      </c>
      <c r="D55" s="121"/>
      <c r="E55" s="121">
        <f t="shared" si="26"/>
        <v>84676000</v>
      </c>
      <c r="F55" s="122">
        <f t="shared" ref="F55:O55" si="33">SUM(F44:F54)</f>
        <v>84676000</v>
      </c>
      <c r="G55" s="123">
        <f t="shared" si="33"/>
        <v>24676000</v>
      </c>
      <c r="H55" s="122">
        <f t="shared" si="33"/>
        <v>3406000</v>
      </c>
      <c r="I55" s="123">
        <f t="shared" si="33"/>
        <v>0</v>
      </c>
      <c r="J55" s="122">
        <f t="shared" si="33"/>
        <v>8932000</v>
      </c>
      <c r="K55" s="123">
        <f t="shared" si="33"/>
        <v>0</v>
      </c>
      <c r="L55" s="122">
        <f t="shared" si="33"/>
        <v>0</v>
      </c>
      <c r="M55" s="123">
        <f t="shared" si="33"/>
        <v>10723889</v>
      </c>
      <c r="N55" s="122">
        <f t="shared" si="33"/>
        <v>12338000</v>
      </c>
      <c r="O55" s="123">
        <f t="shared" si="33"/>
        <v>0</v>
      </c>
      <c r="P55" s="122">
        <f t="shared" si="27"/>
        <v>24676000</v>
      </c>
      <c r="Q55" s="123">
        <f t="shared" si="28"/>
        <v>10723889</v>
      </c>
      <c r="R55" s="63">
        <f t="shared" si="29"/>
        <v>0</v>
      </c>
      <c r="S55" s="64">
        <f t="shared" si="30"/>
        <v>-100</v>
      </c>
      <c r="T55" s="63">
        <f>IF((+$E45+$E47+$E49+$E50+$E53) =0,0,(P55   /(+$E45+$E47+$E49+$E50+$E53) )*100)</f>
        <v>100</v>
      </c>
      <c r="U55" s="65">
        <f>IF((+$E45+$E47+$E49+$E50+$E53) =0,0,(Q55   /(+$E45+$E47+$E49+$E50+$E53) )*100)</f>
        <v>43.458781812287242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90358000</v>
      </c>
      <c r="C69" s="130">
        <f>SUM(C9:C16,C19:C25,C28:C31,C34,C37:C41,C44:C54,C57:C60,C63:C67)</f>
        <v>139000</v>
      </c>
      <c r="D69" s="130"/>
      <c r="E69" s="130">
        <f t="shared" si="35"/>
        <v>90497000</v>
      </c>
      <c r="F69" s="131">
        <f t="shared" ref="F69:O69" si="43">SUM(F9:F16,F19:F25,F28:F31,F34,F37:F41,F44:F54,F57:F60,F63:F67)</f>
        <v>90358000</v>
      </c>
      <c r="G69" s="132">
        <f t="shared" si="43"/>
        <v>29132000</v>
      </c>
      <c r="H69" s="131">
        <f t="shared" si="43"/>
        <v>4698000</v>
      </c>
      <c r="I69" s="132">
        <f t="shared" si="43"/>
        <v>0</v>
      </c>
      <c r="J69" s="131">
        <f t="shared" si="43"/>
        <v>10680000</v>
      </c>
      <c r="K69" s="132">
        <f t="shared" si="43"/>
        <v>0</v>
      </c>
      <c r="L69" s="131">
        <f t="shared" si="43"/>
        <v>789000</v>
      </c>
      <c r="M69" s="132">
        <f t="shared" si="43"/>
        <v>15991279</v>
      </c>
      <c r="N69" s="131">
        <f t="shared" si="43"/>
        <v>12389000</v>
      </c>
      <c r="O69" s="132">
        <f t="shared" si="43"/>
        <v>0</v>
      </c>
      <c r="P69" s="131">
        <f t="shared" si="36"/>
        <v>28556000</v>
      </c>
      <c r="Q69" s="132">
        <f t="shared" si="37"/>
        <v>15991279</v>
      </c>
      <c r="R69" s="72">
        <f t="shared" si="38"/>
        <v>1470.2154626109</v>
      </c>
      <c r="S69" s="73">
        <f t="shared" si="39"/>
        <v>-100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98.022792805162709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54.892485926129339</v>
      </c>
      <c r="V69" s="131">
        <f>SUM(V9:V16,V19:V25,V28:V31,V34,V37:V41,V44:V54,V57:V60,V63:V67)</f>
        <v>4749000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35094000</v>
      </c>
      <c r="C71" s="118"/>
      <c r="D71" s="118"/>
      <c r="E71" s="118">
        <f>$B71      +$C71      +$D71</f>
        <v>35094000</v>
      </c>
      <c r="F71" s="119">
        <v>35094000</v>
      </c>
      <c r="G71" s="120">
        <v>35094000</v>
      </c>
      <c r="H71" s="119">
        <v>2909000</v>
      </c>
      <c r="I71" s="120"/>
      <c r="J71" s="119">
        <v>12184000</v>
      </c>
      <c r="K71" s="120"/>
      <c r="L71" s="119">
        <v>3290000</v>
      </c>
      <c r="M71" s="120">
        <v>36501411</v>
      </c>
      <c r="N71" s="119">
        <v>16711000</v>
      </c>
      <c r="O71" s="120"/>
      <c r="P71" s="119">
        <f>$H71      +$J71      +$L71      +$N71</f>
        <v>35094000</v>
      </c>
      <c r="Q71" s="120">
        <f>$I71      +$K71      +$M71      +$O71</f>
        <v>36501411</v>
      </c>
      <c r="R71" s="59">
        <f>IF(($L71      =0),0,((($N71      -$L71      )/$L71      )*100))</f>
        <v>407.93313069908817</v>
      </c>
      <c r="S71" s="60">
        <f>IF(($M71      =0),0,((($O71      -$M71      )/$M71      )*100))</f>
        <v>-100</v>
      </c>
      <c r="T71" s="59">
        <f>IF(($E71      =0),0,(($P71      /$E71      )*100))</f>
        <v>100</v>
      </c>
      <c r="U71" s="61">
        <f>IF(($E71      =0),0,(($Q71      /$E71      )*100))</f>
        <v>104.01040348777568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>
        <v>11656000</v>
      </c>
      <c r="C72" s="118"/>
      <c r="D72" s="118"/>
      <c r="E72" s="118">
        <f>$B72      +$C72      +$D72</f>
        <v>11656000</v>
      </c>
      <c r="F72" s="119">
        <v>11656000</v>
      </c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46750000</v>
      </c>
      <c r="C73" s="127">
        <f>SUM(C71:C72)</f>
        <v>0</v>
      </c>
      <c r="D73" s="127"/>
      <c r="E73" s="127">
        <f>$B73      +$C73      +$D73</f>
        <v>46750000</v>
      </c>
      <c r="F73" s="128">
        <f t="shared" ref="F73:O73" si="44">SUM(F71:F72)</f>
        <v>46750000</v>
      </c>
      <c r="G73" s="129">
        <f t="shared" si="44"/>
        <v>35094000</v>
      </c>
      <c r="H73" s="128">
        <f t="shared" si="44"/>
        <v>2909000</v>
      </c>
      <c r="I73" s="129">
        <f t="shared" si="44"/>
        <v>0</v>
      </c>
      <c r="J73" s="128">
        <f t="shared" si="44"/>
        <v>12184000</v>
      </c>
      <c r="K73" s="129">
        <f t="shared" si="44"/>
        <v>0</v>
      </c>
      <c r="L73" s="128">
        <f t="shared" si="44"/>
        <v>3290000</v>
      </c>
      <c r="M73" s="129">
        <f t="shared" si="44"/>
        <v>36501411</v>
      </c>
      <c r="N73" s="128">
        <f t="shared" si="44"/>
        <v>16711000</v>
      </c>
      <c r="O73" s="129">
        <f t="shared" si="44"/>
        <v>0</v>
      </c>
      <c r="P73" s="128">
        <f>$H73      +$J73      +$L73      +$N73</f>
        <v>35094000</v>
      </c>
      <c r="Q73" s="129">
        <f>$I73      +$K73      +$M73      +$O73</f>
        <v>36501411</v>
      </c>
      <c r="R73" s="68">
        <f>IF(($L73      =0),0,((($N73      -$L73      )/$L73      )*100))</f>
        <v>407.93313069908817</v>
      </c>
      <c r="S73" s="69">
        <f>IF(($M73      =0),0,((($O73      -$M73      )/$M73      )*100))</f>
        <v>-100</v>
      </c>
      <c r="T73" s="68">
        <f>IF(($E71      =0),0,(($P71      /$E71      )*100))</f>
        <v>100</v>
      </c>
      <c r="U73" s="70">
        <f>IF($E71   =0,0,($Q71   /$E71 )*100)</f>
        <v>104.01040348777568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46750000</v>
      </c>
      <c r="C74" s="130">
        <f>SUM(C71:C72)</f>
        <v>0</v>
      </c>
      <c r="D74" s="130"/>
      <c r="E74" s="130">
        <f>$B74      +$C74      +$D74</f>
        <v>46750000</v>
      </c>
      <c r="F74" s="131">
        <f t="shared" ref="F74:O74" si="45">SUM(F71:F72)</f>
        <v>46750000</v>
      </c>
      <c r="G74" s="132">
        <f t="shared" si="45"/>
        <v>35094000</v>
      </c>
      <c r="H74" s="131">
        <f t="shared" si="45"/>
        <v>2909000</v>
      </c>
      <c r="I74" s="132">
        <f t="shared" si="45"/>
        <v>0</v>
      </c>
      <c r="J74" s="131">
        <f t="shared" si="45"/>
        <v>12184000</v>
      </c>
      <c r="K74" s="132">
        <f t="shared" si="45"/>
        <v>0</v>
      </c>
      <c r="L74" s="131">
        <f t="shared" si="45"/>
        <v>3290000</v>
      </c>
      <c r="M74" s="132">
        <f t="shared" si="45"/>
        <v>36501411</v>
      </c>
      <c r="N74" s="131">
        <f t="shared" si="45"/>
        <v>16711000</v>
      </c>
      <c r="O74" s="132">
        <f t="shared" si="45"/>
        <v>0</v>
      </c>
      <c r="P74" s="131">
        <f>$H74      +$J74      +$L74      +$N74</f>
        <v>35094000</v>
      </c>
      <c r="Q74" s="132">
        <f>$I74      +$K74      +$M74      +$O74</f>
        <v>36501411</v>
      </c>
      <c r="R74" s="72">
        <f>IF(($L74      =0),0,((($N74      -$L74      )/$L74      )*100))</f>
        <v>407.93313069908817</v>
      </c>
      <c r="S74" s="73">
        <f>IF(($M74      =0),0,((($O74      -$M74      )/$M74      )*100))</f>
        <v>-100</v>
      </c>
      <c r="T74" s="72">
        <f>IF(($E71      =0),0,(($P71      /$E71      )*100))</f>
        <v>100</v>
      </c>
      <c r="U74" s="76">
        <f>IF($E71   =0,0,($Q71   /$E71 )*100)</f>
        <v>104.01040348777568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137108000</v>
      </c>
      <c r="C75" s="130">
        <f>SUM(C9:C16,C19:C25,C28:C31,C34,C37:C41,C44:C54,C57:C60,C63:C67,C71:C72)</f>
        <v>139000</v>
      </c>
      <c r="D75" s="130"/>
      <c r="E75" s="130">
        <f>$B75      +$C75      +$D75</f>
        <v>137247000</v>
      </c>
      <c r="F75" s="131">
        <f t="shared" ref="F75:O75" si="46">SUM(F9:F16,F19:F25,F28:F31,F34,F37:F41,F44:F54,F57:F60,F63:F67,F71:F72)</f>
        <v>137108000</v>
      </c>
      <c r="G75" s="132">
        <f t="shared" si="46"/>
        <v>64226000</v>
      </c>
      <c r="H75" s="131">
        <f t="shared" si="46"/>
        <v>7607000</v>
      </c>
      <c r="I75" s="132">
        <f t="shared" si="46"/>
        <v>0</v>
      </c>
      <c r="J75" s="131">
        <f t="shared" si="46"/>
        <v>22864000</v>
      </c>
      <c r="K75" s="132">
        <f t="shared" si="46"/>
        <v>0</v>
      </c>
      <c r="L75" s="131">
        <f t="shared" si="46"/>
        <v>4079000</v>
      </c>
      <c r="M75" s="132">
        <f t="shared" si="46"/>
        <v>52492690</v>
      </c>
      <c r="N75" s="131">
        <f t="shared" si="46"/>
        <v>29100000</v>
      </c>
      <c r="O75" s="132">
        <f t="shared" si="46"/>
        <v>0</v>
      </c>
      <c r="P75" s="131">
        <f>$H75      +$J75      +$L75      +$N75</f>
        <v>63650000</v>
      </c>
      <c r="Q75" s="132">
        <f>$I75      +$K75      +$M75      +$O75</f>
        <v>52492690</v>
      </c>
      <c r="R75" s="72">
        <f>IF(($L75      =0),0,((($N75      -$L75      )/$L75      )*100))</f>
        <v>613.41014954645743</v>
      </c>
      <c r="S75" s="73">
        <f>IF(($M75      =0),0,((($O75      -$M75      )/$M75      )*100))</f>
        <v>-100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99.103166941736987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81.731214772833425</v>
      </c>
      <c r="V75" s="131">
        <f>SUM(V9:V16,V19:V25,V28:V31,V34,V37:V41,V44:V54,V57:V60,V63:V67,V71:V72)</f>
        <v>4749000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137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138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139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140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141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142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143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144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145</v>
      </c>
    </row>
    <row r="118" spans="1:23" x14ac:dyDescent="0.2">
      <c r="A118" s="35" t="s">
        <v>146</v>
      </c>
    </row>
    <row r="119" spans="1:23" x14ac:dyDescent="0.2">
      <c r="A119" s="35" t="s">
        <v>147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148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149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150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6qNw0yx/j/yzscCJBNikUEgiPalhi5XCyRjeLSxFN5OcrQjNXm5MEFHL9hncdQf4x/GVLZUSRthr67aDZKLNbQ==" saltValue="xKdIpWX1saQklgV66rv4l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127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2800000</v>
      </c>
      <c r="C10" s="118"/>
      <c r="D10" s="118"/>
      <c r="E10" s="118">
        <f t="shared" ref="E10:E17" si="0">$B10      +$C10      +$D10</f>
        <v>2800000</v>
      </c>
      <c r="F10" s="119">
        <v>2800000</v>
      </c>
      <c r="G10" s="120">
        <v>2800000</v>
      </c>
      <c r="H10" s="119">
        <v>2033000</v>
      </c>
      <c r="I10" s="120">
        <v>1606932</v>
      </c>
      <c r="J10" s="119">
        <v>318000</v>
      </c>
      <c r="K10" s="120">
        <v>701939</v>
      </c>
      <c r="L10" s="119">
        <v>232000</v>
      </c>
      <c r="M10" s="120"/>
      <c r="N10" s="119">
        <v>217000</v>
      </c>
      <c r="O10" s="120">
        <v>491130</v>
      </c>
      <c r="P10" s="119">
        <f t="shared" ref="P10:P17" si="1">$H10      +$J10      +$L10      +$N10</f>
        <v>2800000</v>
      </c>
      <c r="Q10" s="120">
        <f t="shared" ref="Q10:Q17" si="2">$I10      +$K10      +$M10      +$O10</f>
        <v>2800001</v>
      </c>
      <c r="R10" s="59">
        <f t="shared" ref="R10:R17" si="3">IF(($L10      =0),0,((($N10      -$L10      )/$L10      )*100))</f>
        <v>-6.4655172413793105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100</v>
      </c>
      <c r="U10" s="61">
        <f t="shared" ref="U10:U17" si="6">IF(($E10      =0),0,(($Q10      /$E10      )*100))</f>
        <v>100.0000357142857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2800000</v>
      </c>
      <c r="C17" s="121">
        <f>SUM(C9:C16)</f>
        <v>0</v>
      </c>
      <c r="D17" s="121"/>
      <c r="E17" s="121">
        <f t="shared" si="0"/>
        <v>2800000</v>
      </c>
      <c r="F17" s="122">
        <f t="shared" ref="F17:O17" si="7">SUM(F9:F16)</f>
        <v>2800000</v>
      </c>
      <c r="G17" s="123">
        <f t="shared" si="7"/>
        <v>2800000</v>
      </c>
      <c r="H17" s="122">
        <f t="shared" si="7"/>
        <v>2033000</v>
      </c>
      <c r="I17" s="123">
        <f t="shared" si="7"/>
        <v>1606932</v>
      </c>
      <c r="J17" s="122">
        <f t="shared" si="7"/>
        <v>318000</v>
      </c>
      <c r="K17" s="123">
        <f t="shared" si="7"/>
        <v>701939</v>
      </c>
      <c r="L17" s="122">
        <f t="shared" si="7"/>
        <v>232000</v>
      </c>
      <c r="M17" s="123">
        <f t="shared" si="7"/>
        <v>0</v>
      </c>
      <c r="N17" s="122">
        <f t="shared" si="7"/>
        <v>217000</v>
      </c>
      <c r="O17" s="123">
        <f t="shared" si="7"/>
        <v>491130</v>
      </c>
      <c r="P17" s="122">
        <f t="shared" si="1"/>
        <v>2800000</v>
      </c>
      <c r="Q17" s="123">
        <f t="shared" si="2"/>
        <v>2800001</v>
      </c>
      <c r="R17" s="63">
        <f t="shared" si="3"/>
        <v>-6.4655172413793105</v>
      </c>
      <c r="S17" s="64">
        <f t="shared" si="4"/>
        <v>0</v>
      </c>
      <c r="T17" s="63">
        <f>IF((SUM($E9:$E14))=0,0,(P17/(SUM($E9:$E14))*100))</f>
        <v>100</v>
      </c>
      <c r="U17" s="65">
        <f>IF((SUM($E9:$E14))=0,0,(Q17/(SUM($E9:$E14))*100))</f>
        <v>100.0000357142857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1440000</v>
      </c>
      <c r="C34" s="118"/>
      <c r="D34" s="118"/>
      <c r="E34" s="118">
        <f>$B34      +$C34      +$D34</f>
        <v>1440000</v>
      </c>
      <c r="F34" s="119">
        <v>1440000</v>
      </c>
      <c r="G34" s="120">
        <v>1440000</v>
      </c>
      <c r="H34" s="119">
        <v>357000</v>
      </c>
      <c r="I34" s="120">
        <v>324456</v>
      </c>
      <c r="J34" s="119">
        <v>495000</v>
      </c>
      <c r="K34" s="120">
        <v>490816</v>
      </c>
      <c r="L34" s="119">
        <v>330000</v>
      </c>
      <c r="M34" s="120"/>
      <c r="N34" s="119">
        <v>130000</v>
      </c>
      <c r="O34" s="120">
        <v>624728</v>
      </c>
      <c r="P34" s="119">
        <f>$H34      +$J34      +$L34      +$N34</f>
        <v>1312000</v>
      </c>
      <c r="Q34" s="120">
        <f>$I34      +$K34      +$M34      +$O34</f>
        <v>1440000</v>
      </c>
      <c r="R34" s="59">
        <f>IF(($L34      =0),0,((($N34      -$L34      )/$L34      )*100))</f>
        <v>-60.606060606060609</v>
      </c>
      <c r="S34" s="60">
        <f>IF(($M34      =0),0,((($O34      -$M34      )/$M34      )*100))</f>
        <v>0</v>
      </c>
      <c r="T34" s="59">
        <f>IF(($E34      =0),0,(($P34      /$E34      )*100))</f>
        <v>91.111111111111114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1440000</v>
      </c>
      <c r="C35" s="121">
        <f>C34</f>
        <v>0</v>
      </c>
      <c r="D35" s="121"/>
      <c r="E35" s="121">
        <f>$B35      +$C35      +$D35</f>
        <v>1440000</v>
      </c>
      <c r="F35" s="122">
        <f t="shared" ref="F35:O35" si="17">F34</f>
        <v>1440000</v>
      </c>
      <c r="G35" s="123">
        <f t="shared" si="17"/>
        <v>1440000</v>
      </c>
      <c r="H35" s="122">
        <f t="shared" si="17"/>
        <v>357000</v>
      </c>
      <c r="I35" s="123">
        <f t="shared" si="17"/>
        <v>324456</v>
      </c>
      <c r="J35" s="122">
        <f t="shared" si="17"/>
        <v>495000</v>
      </c>
      <c r="K35" s="123">
        <f t="shared" si="17"/>
        <v>490816</v>
      </c>
      <c r="L35" s="122">
        <f t="shared" si="17"/>
        <v>330000</v>
      </c>
      <c r="M35" s="123">
        <f t="shared" si="17"/>
        <v>0</v>
      </c>
      <c r="N35" s="122">
        <f t="shared" si="17"/>
        <v>130000</v>
      </c>
      <c r="O35" s="123">
        <f t="shared" si="17"/>
        <v>624728</v>
      </c>
      <c r="P35" s="122">
        <f>$H35      +$J35      +$L35      +$N35</f>
        <v>1312000</v>
      </c>
      <c r="Q35" s="123">
        <f>$I35      +$K35      +$M35      +$O35</f>
        <v>1440000</v>
      </c>
      <c r="R35" s="63">
        <f>IF(($L35      =0),0,((($N35      -$L35      )/$L35      )*100))</f>
        <v>-60.606060606060609</v>
      </c>
      <c r="S35" s="64">
        <f>IF(($M35      =0),0,((($O35      -$M35      )/$M35      )*100))</f>
        <v>0</v>
      </c>
      <c r="T35" s="63">
        <f>IF($E35   =0,0,($P35   /$E35   )*100)</f>
        <v>91.111111111111114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65000</v>
      </c>
      <c r="C38" s="118"/>
      <c r="D38" s="118"/>
      <c r="E38" s="118">
        <f t="shared" si="18"/>
        <v>65000</v>
      </c>
      <c r="F38" s="119">
        <v>65000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65000</v>
      </c>
      <c r="C42" s="121">
        <f>SUM(C37:C41)</f>
        <v>0</v>
      </c>
      <c r="D42" s="121"/>
      <c r="E42" s="121">
        <f t="shared" si="18"/>
        <v>65000</v>
      </c>
      <c r="F42" s="122">
        <f t="shared" ref="F42:O42" si="25">SUM(F37:F41)</f>
        <v>65000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162555000</v>
      </c>
      <c r="C46" s="118"/>
      <c r="D46" s="118"/>
      <c r="E46" s="118">
        <f t="shared" si="26"/>
        <v>162555000</v>
      </c>
      <c r="F46" s="119">
        <v>162555000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20648000</v>
      </c>
      <c r="C53" s="118"/>
      <c r="D53" s="118"/>
      <c r="E53" s="118">
        <f t="shared" si="26"/>
        <v>20648000</v>
      </c>
      <c r="F53" s="119">
        <v>20648000</v>
      </c>
      <c r="G53" s="120">
        <v>15648000</v>
      </c>
      <c r="H53" s="119">
        <v>6971000</v>
      </c>
      <c r="I53" s="120">
        <v>1604275</v>
      </c>
      <c r="J53" s="119">
        <v>1774000</v>
      </c>
      <c r="K53" s="120"/>
      <c r="L53" s="119">
        <v>3531000</v>
      </c>
      <c r="M53" s="120">
        <v>4777099</v>
      </c>
      <c r="N53" s="119">
        <v>3372000</v>
      </c>
      <c r="O53" s="120">
        <v>7309315</v>
      </c>
      <c r="P53" s="119">
        <f t="shared" si="27"/>
        <v>15648000</v>
      </c>
      <c r="Q53" s="120">
        <f t="shared" si="28"/>
        <v>13690689</v>
      </c>
      <c r="R53" s="59">
        <f t="shared" si="29"/>
        <v>-4.5029736618521667</v>
      </c>
      <c r="S53" s="60">
        <f t="shared" si="30"/>
        <v>53.007400516505939</v>
      </c>
      <c r="T53" s="59">
        <f t="shared" si="31"/>
        <v>75.78457962030221</v>
      </c>
      <c r="U53" s="61">
        <f t="shared" si="32"/>
        <v>66.305157884540876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183203000</v>
      </c>
      <c r="C55" s="121">
        <f>SUM(C44:C54)</f>
        <v>0</v>
      </c>
      <c r="D55" s="121"/>
      <c r="E55" s="121">
        <f t="shared" si="26"/>
        <v>183203000</v>
      </c>
      <c r="F55" s="122">
        <f t="shared" ref="F55:O55" si="33">SUM(F44:F54)</f>
        <v>183203000</v>
      </c>
      <c r="G55" s="123">
        <f t="shared" si="33"/>
        <v>15648000</v>
      </c>
      <c r="H55" s="122">
        <f t="shared" si="33"/>
        <v>6971000</v>
      </c>
      <c r="I55" s="123">
        <f t="shared" si="33"/>
        <v>1604275</v>
      </c>
      <c r="J55" s="122">
        <f t="shared" si="33"/>
        <v>1774000</v>
      </c>
      <c r="K55" s="123">
        <f t="shared" si="33"/>
        <v>0</v>
      </c>
      <c r="L55" s="122">
        <f t="shared" si="33"/>
        <v>3531000</v>
      </c>
      <c r="M55" s="123">
        <f t="shared" si="33"/>
        <v>4777099</v>
      </c>
      <c r="N55" s="122">
        <f t="shared" si="33"/>
        <v>3372000</v>
      </c>
      <c r="O55" s="123">
        <f t="shared" si="33"/>
        <v>7309315</v>
      </c>
      <c r="P55" s="122">
        <f t="shared" si="27"/>
        <v>15648000</v>
      </c>
      <c r="Q55" s="123">
        <f t="shared" si="28"/>
        <v>13690689</v>
      </c>
      <c r="R55" s="63">
        <f t="shared" si="29"/>
        <v>-4.5029736618521667</v>
      </c>
      <c r="S55" s="64">
        <f t="shared" si="30"/>
        <v>53.007400516505939</v>
      </c>
      <c r="T55" s="63">
        <f>IF((+$E45+$E47+$E49+$E50+$E53) =0,0,(P55   /(+$E45+$E47+$E49+$E50+$E53) )*100)</f>
        <v>75.78457962030221</v>
      </c>
      <c r="U55" s="65">
        <f>IF((+$E45+$E47+$E49+$E50+$E53) =0,0,(Q55   /(+$E45+$E47+$E49+$E50+$E53) )*100)</f>
        <v>66.305157884540876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187508000</v>
      </c>
      <c r="C69" s="130">
        <f>SUM(C9:C16,C19:C25,C28:C31,C34,C37:C41,C44:C54,C57:C60,C63:C67)</f>
        <v>0</v>
      </c>
      <c r="D69" s="130"/>
      <c r="E69" s="130">
        <f t="shared" si="35"/>
        <v>187508000</v>
      </c>
      <c r="F69" s="131">
        <f t="shared" ref="F69:O69" si="43">SUM(F9:F16,F19:F25,F28:F31,F34,F37:F41,F44:F54,F57:F60,F63:F67)</f>
        <v>187508000</v>
      </c>
      <c r="G69" s="132">
        <f t="shared" si="43"/>
        <v>19888000</v>
      </c>
      <c r="H69" s="131">
        <f t="shared" si="43"/>
        <v>9361000</v>
      </c>
      <c r="I69" s="132">
        <f t="shared" si="43"/>
        <v>3535663</v>
      </c>
      <c r="J69" s="131">
        <f t="shared" si="43"/>
        <v>2587000</v>
      </c>
      <c r="K69" s="132">
        <f t="shared" si="43"/>
        <v>1192755</v>
      </c>
      <c r="L69" s="131">
        <f t="shared" si="43"/>
        <v>4093000</v>
      </c>
      <c r="M69" s="132">
        <f t="shared" si="43"/>
        <v>4777099</v>
      </c>
      <c r="N69" s="131">
        <f t="shared" si="43"/>
        <v>3719000</v>
      </c>
      <c r="O69" s="132">
        <f t="shared" si="43"/>
        <v>8425173</v>
      </c>
      <c r="P69" s="131">
        <f t="shared" si="36"/>
        <v>19760000</v>
      </c>
      <c r="Q69" s="132">
        <f t="shared" si="37"/>
        <v>17930690</v>
      </c>
      <c r="R69" s="72">
        <f t="shared" si="38"/>
        <v>-9.137551917908624</v>
      </c>
      <c r="S69" s="73">
        <f t="shared" si="39"/>
        <v>76.365886493036882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79.395692703310829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72.045523947283826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22638000</v>
      </c>
      <c r="C71" s="118"/>
      <c r="D71" s="118"/>
      <c r="E71" s="118">
        <f>$B71      +$C71      +$D71</f>
        <v>22638000</v>
      </c>
      <c r="F71" s="119">
        <v>22638000</v>
      </c>
      <c r="G71" s="120">
        <v>20638000</v>
      </c>
      <c r="H71" s="119">
        <v>213000</v>
      </c>
      <c r="I71" s="120">
        <v>662955</v>
      </c>
      <c r="J71" s="119">
        <v>6251000</v>
      </c>
      <c r="K71" s="120"/>
      <c r="L71" s="119">
        <v>3619000</v>
      </c>
      <c r="M71" s="120">
        <v>6593618</v>
      </c>
      <c r="N71" s="119">
        <v>10555000</v>
      </c>
      <c r="O71" s="120">
        <v>13381427</v>
      </c>
      <c r="P71" s="119">
        <f>$H71      +$J71      +$L71      +$N71</f>
        <v>20638000</v>
      </c>
      <c r="Q71" s="120">
        <f>$I71      +$K71      +$M71      +$O71</f>
        <v>20638000</v>
      </c>
      <c r="R71" s="59">
        <f>IF(($L71      =0),0,((($N71      -$L71      )/$L71      )*100))</f>
        <v>191.65515335728102</v>
      </c>
      <c r="S71" s="60">
        <f>IF(($M71      =0),0,((($O71      -$M71      )/$M71      )*100))</f>
        <v>102.94513573579786</v>
      </c>
      <c r="T71" s="59">
        <f>IF(($E71      =0),0,(($P71      /$E71      )*100))</f>
        <v>91.16529728774627</v>
      </c>
      <c r="U71" s="61">
        <f>IF(($E71      =0),0,(($Q71      /$E71      )*100))</f>
        <v>91.16529728774627</v>
      </c>
      <c r="V71" s="119">
        <v>3523000</v>
      </c>
      <c r="W71" s="120" t="s">
        <v>36</v>
      </c>
    </row>
    <row r="72" spans="1:23" s="75" customFormat="1" ht="12.95" customHeight="1" x14ac:dyDescent="0.2">
      <c r="A72" s="74" t="s">
        <v>91</v>
      </c>
      <c r="B72" s="118">
        <v>7530000</v>
      </c>
      <c r="C72" s="118"/>
      <c r="D72" s="118"/>
      <c r="E72" s="118">
        <f>$B72      +$C72      +$D72</f>
        <v>7530000</v>
      </c>
      <c r="F72" s="119">
        <v>7530000</v>
      </c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30168000</v>
      </c>
      <c r="C73" s="127">
        <f>SUM(C71:C72)</f>
        <v>0</v>
      </c>
      <c r="D73" s="127"/>
      <c r="E73" s="127">
        <f>$B73      +$C73      +$D73</f>
        <v>30168000</v>
      </c>
      <c r="F73" s="128">
        <f t="shared" ref="F73:O73" si="44">SUM(F71:F72)</f>
        <v>30168000</v>
      </c>
      <c r="G73" s="129">
        <f t="shared" si="44"/>
        <v>20638000</v>
      </c>
      <c r="H73" s="128">
        <f t="shared" si="44"/>
        <v>213000</v>
      </c>
      <c r="I73" s="129">
        <f t="shared" si="44"/>
        <v>662955</v>
      </c>
      <c r="J73" s="128">
        <f t="shared" si="44"/>
        <v>6251000</v>
      </c>
      <c r="K73" s="129">
        <f t="shared" si="44"/>
        <v>0</v>
      </c>
      <c r="L73" s="128">
        <f t="shared" si="44"/>
        <v>3619000</v>
      </c>
      <c r="M73" s="129">
        <f t="shared" si="44"/>
        <v>6593618</v>
      </c>
      <c r="N73" s="128">
        <f t="shared" si="44"/>
        <v>10555000</v>
      </c>
      <c r="O73" s="129">
        <f t="shared" si="44"/>
        <v>13381427</v>
      </c>
      <c r="P73" s="128">
        <f>$H73      +$J73      +$L73      +$N73</f>
        <v>20638000</v>
      </c>
      <c r="Q73" s="129">
        <f>$I73      +$K73      +$M73      +$O73</f>
        <v>20638000</v>
      </c>
      <c r="R73" s="68">
        <f>IF(($L73      =0),0,((($N73      -$L73      )/$L73      )*100))</f>
        <v>191.65515335728102</v>
      </c>
      <c r="S73" s="69">
        <f>IF(($M73      =0),0,((($O73      -$M73      )/$M73      )*100))</f>
        <v>102.94513573579786</v>
      </c>
      <c r="T73" s="68">
        <f>IF(($E71      =0),0,(($P71      /$E71      )*100))</f>
        <v>91.16529728774627</v>
      </c>
      <c r="U73" s="70">
        <f>IF($E71   =0,0,($Q71   /$E71 )*100)</f>
        <v>91.16529728774627</v>
      </c>
      <c r="V73" s="128">
        <f>SUM(V71:V72)</f>
        <v>3523000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30168000</v>
      </c>
      <c r="C74" s="130">
        <f>SUM(C71:C72)</f>
        <v>0</v>
      </c>
      <c r="D74" s="130"/>
      <c r="E74" s="130">
        <f>$B74      +$C74      +$D74</f>
        <v>30168000</v>
      </c>
      <c r="F74" s="131">
        <f t="shared" ref="F74:O74" si="45">SUM(F71:F72)</f>
        <v>30168000</v>
      </c>
      <c r="G74" s="132">
        <f t="shared" si="45"/>
        <v>20638000</v>
      </c>
      <c r="H74" s="131">
        <f t="shared" si="45"/>
        <v>213000</v>
      </c>
      <c r="I74" s="132">
        <f t="shared" si="45"/>
        <v>662955</v>
      </c>
      <c r="J74" s="131">
        <f t="shared" si="45"/>
        <v>6251000</v>
      </c>
      <c r="K74" s="132">
        <f t="shared" si="45"/>
        <v>0</v>
      </c>
      <c r="L74" s="131">
        <f t="shared" si="45"/>
        <v>3619000</v>
      </c>
      <c r="M74" s="132">
        <f t="shared" si="45"/>
        <v>6593618</v>
      </c>
      <c r="N74" s="131">
        <f t="shared" si="45"/>
        <v>10555000</v>
      </c>
      <c r="O74" s="132">
        <f t="shared" si="45"/>
        <v>13381427</v>
      </c>
      <c r="P74" s="131">
        <f>$H74      +$J74      +$L74      +$N74</f>
        <v>20638000</v>
      </c>
      <c r="Q74" s="132">
        <f>$I74      +$K74      +$M74      +$O74</f>
        <v>20638000</v>
      </c>
      <c r="R74" s="72">
        <f>IF(($L74      =0),0,((($N74      -$L74      )/$L74      )*100))</f>
        <v>191.65515335728102</v>
      </c>
      <c r="S74" s="73">
        <f>IF(($M74      =0),0,((($O74      -$M74      )/$M74      )*100))</f>
        <v>102.94513573579786</v>
      </c>
      <c r="T74" s="72">
        <f>IF(($E71      =0),0,(($P71      /$E71      )*100))</f>
        <v>91.16529728774627</v>
      </c>
      <c r="U74" s="76">
        <f>IF($E71   =0,0,($Q71   /$E71 )*100)</f>
        <v>91.16529728774627</v>
      </c>
      <c r="V74" s="131">
        <f>SUM(V71:V72)</f>
        <v>3523000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217676000</v>
      </c>
      <c r="C75" s="130">
        <f>SUM(C9:C16,C19:C25,C28:C31,C34,C37:C41,C44:C54,C57:C60,C63:C67,C71:C72)</f>
        <v>0</v>
      </c>
      <c r="D75" s="130"/>
      <c r="E75" s="130">
        <f>$B75      +$C75      +$D75</f>
        <v>217676000</v>
      </c>
      <c r="F75" s="131">
        <f t="shared" ref="F75:O75" si="46">SUM(F9:F16,F19:F25,F28:F31,F34,F37:F41,F44:F54,F57:F60,F63:F67,F71:F72)</f>
        <v>217676000</v>
      </c>
      <c r="G75" s="132">
        <f t="shared" si="46"/>
        <v>40526000</v>
      </c>
      <c r="H75" s="131">
        <f t="shared" si="46"/>
        <v>9574000</v>
      </c>
      <c r="I75" s="132">
        <f t="shared" si="46"/>
        <v>4198618</v>
      </c>
      <c r="J75" s="131">
        <f t="shared" si="46"/>
        <v>8838000</v>
      </c>
      <c r="K75" s="132">
        <f t="shared" si="46"/>
        <v>1192755</v>
      </c>
      <c r="L75" s="131">
        <f t="shared" si="46"/>
        <v>7712000</v>
      </c>
      <c r="M75" s="132">
        <f t="shared" si="46"/>
        <v>11370717</v>
      </c>
      <c r="N75" s="131">
        <f t="shared" si="46"/>
        <v>14274000</v>
      </c>
      <c r="O75" s="132">
        <f t="shared" si="46"/>
        <v>21806600</v>
      </c>
      <c r="P75" s="131">
        <f>$H75      +$J75      +$L75      +$N75</f>
        <v>40398000</v>
      </c>
      <c r="Q75" s="132">
        <f>$I75      +$K75      +$M75      +$O75</f>
        <v>38568690</v>
      </c>
      <c r="R75" s="72">
        <f>IF(($L75      =0),0,((($N75      -$L75      )/$L75      )*100))</f>
        <v>85.088174273858925</v>
      </c>
      <c r="S75" s="73">
        <f>IF(($M75      =0),0,((($O75      -$M75      )/$M75      )*100))</f>
        <v>91.778583531715725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85.001893700290367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81.15282161343265</v>
      </c>
      <c r="V75" s="131">
        <f>SUM(V9:V16,V19:V25,V28:V31,V34,V37:V41,V44:V54,V57:V60,V63:V67,V71:V72)</f>
        <v>3523000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137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138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139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140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141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142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143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144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145</v>
      </c>
    </row>
    <row r="118" spans="1:23" x14ac:dyDescent="0.2">
      <c r="A118" s="35" t="s">
        <v>146</v>
      </c>
    </row>
    <row r="119" spans="1:23" x14ac:dyDescent="0.2">
      <c r="A119" s="35" t="s">
        <v>147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148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149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150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p0L4PHXysSailKH9WbPlLPAyOShYg/LNpkkiy5uVHbFv47eKMyq3aiTYkgcCk+l6wOyUe2N4bbVqrWudOXMelw==" saltValue="ZCF1d1jLzswg4AoUJibfn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128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409000</v>
      </c>
      <c r="I10" s="120">
        <v>335106</v>
      </c>
      <c r="J10" s="119">
        <v>297000</v>
      </c>
      <c r="K10" s="120">
        <v>136786</v>
      </c>
      <c r="L10" s="119">
        <v>100000</v>
      </c>
      <c r="M10" s="120">
        <v>2519417</v>
      </c>
      <c r="N10" s="119">
        <v>96000</v>
      </c>
      <c r="O10" s="120">
        <v>49995</v>
      </c>
      <c r="P10" s="119">
        <f t="shared" ref="P10:P17" si="1">$H10      +$J10      +$L10      +$N10</f>
        <v>902000</v>
      </c>
      <c r="Q10" s="120">
        <f t="shared" ref="Q10:Q17" si="2">$I10      +$K10      +$M10      +$O10</f>
        <v>3041304</v>
      </c>
      <c r="R10" s="59">
        <f t="shared" ref="R10:R17" si="3">IF(($L10      =0),0,((($N10      -$L10      )/$L10      )*100))</f>
        <v>-4</v>
      </c>
      <c r="S10" s="60">
        <f t="shared" ref="S10:S17" si="4">IF(($M10      =0),0,((($O10      -$M10      )/$M10      )*100))</f>
        <v>-98.015612342061672</v>
      </c>
      <c r="T10" s="59">
        <f t="shared" ref="T10:T17" si="5">IF(($E10      =0),0,(($P10      /$E10      )*100))</f>
        <v>30.06666666666667</v>
      </c>
      <c r="U10" s="61">
        <f t="shared" ref="U10:U17" si="6">IF(($E10      =0),0,(($Q10      /$E10      )*100))</f>
        <v>101.3768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>
        <v>100000</v>
      </c>
      <c r="C14" s="118"/>
      <c r="D14" s="118"/>
      <c r="E14" s="118">
        <f t="shared" si="0"/>
        <v>100000</v>
      </c>
      <c r="F14" s="119">
        <v>100000</v>
      </c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>
        <v>100000</v>
      </c>
      <c r="C15" s="118"/>
      <c r="D15" s="118"/>
      <c r="E15" s="118">
        <f t="shared" si="0"/>
        <v>100000</v>
      </c>
      <c r="F15" s="119">
        <v>100000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3200000</v>
      </c>
      <c r="C17" s="121">
        <f>SUM(C9:C16)</f>
        <v>0</v>
      </c>
      <c r="D17" s="121"/>
      <c r="E17" s="121">
        <f t="shared" si="0"/>
        <v>3200000</v>
      </c>
      <c r="F17" s="122">
        <f t="shared" ref="F17:O17" si="7">SUM(F9:F16)</f>
        <v>3200000</v>
      </c>
      <c r="G17" s="123">
        <f t="shared" si="7"/>
        <v>3000000</v>
      </c>
      <c r="H17" s="122">
        <f t="shared" si="7"/>
        <v>409000</v>
      </c>
      <c r="I17" s="123">
        <f t="shared" si="7"/>
        <v>335106</v>
      </c>
      <c r="J17" s="122">
        <f t="shared" si="7"/>
        <v>297000</v>
      </c>
      <c r="K17" s="123">
        <f t="shared" si="7"/>
        <v>136786</v>
      </c>
      <c r="L17" s="122">
        <f t="shared" si="7"/>
        <v>100000</v>
      </c>
      <c r="M17" s="123">
        <f t="shared" si="7"/>
        <v>2519417</v>
      </c>
      <c r="N17" s="122">
        <f t="shared" si="7"/>
        <v>96000</v>
      </c>
      <c r="O17" s="123">
        <f t="shared" si="7"/>
        <v>49995</v>
      </c>
      <c r="P17" s="122">
        <f t="shared" si="1"/>
        <v>902000</v>
      </c>
      <c r="Q17" s="123">
        <f t="shared" si="2"/>
        <v>3041304</v>
      </c>
      <c r="R17" s="63">
        <f t="shared" si="3"/>
        <v>-4</v>
      </c>
      <c r="S17" s="64">
        <f t="shared" si="4"/>
        <v>-98.015612342061672</v>
      </c>
      <c r="T17" s="63">
        <f>IF((SUM($E9:$E14))=0,0,(P17/(SUM($E9:$E14))*100))</f>
        <v>29.096774193548384</v>
      </c>
      <c r="U17" s="65">
        <f>IF((SUM($E9:$E14))=0,0,(Q17/(SUM($E9:$E14))*100))</f>
        <v>98.106580645161287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3127000</v>
      </c>
      <c r="C34" s="118"/>
      <c r="D34" s="118"/>
      <c r="E34" s="118">
        <f>$B34      +$C34      +$D34</f>
        <v>3127000</v>
      </c>
      <c r="F34" s="119">
        <v>3127000</v>
      </c>
      <c r="G34" s="120">
        <v>3127000</v>
      </c>
      <c r="H34" s="119">
        <v>122000</v>
      </c>
      <c r="I34" s="120"/>
      <c r="J34" s="119">
        <v>660000</v>
      </c>
      <c r="K34" s="120">
        <v>183254</v>
      </c>
      <c r="L34" s="119"/>
      <c r="M34" s="120"/>
      <c r="N34" s="119"/>
      <c r="O34" s="120"/>
      <c r="P34" s="119">
        <f>$H34      +$J34      +$L34      +$N34</f>
        <v>782000</v>
      </c>
      <c r="Q34" s="120">
        <f>$I34      +$K34      +$M34      +$O34</f>
        <v>183254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25.007994883274705</v>
      </c>
      <c r="U34" s="61">
        <f>IF(($E34      =0),0,(($Q34      /$E34      )*100))</f>
        <v>5.8603773584905667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3127000</v>
      </c>
      <c r="C35" s="121">
        <f>C34</f>
        <v>0</v>
      </c>
      <c r="D35" s="121"/>
      <c r="E35" s="121">
        <f>$B35      +$C35      +$D35</f>
        <v>3127000</v>
      </c>
      <c r="F35" s="122">
        <f t="shared" ref="F35:O35" si="17">F34</f>
        <v>3127000</v>
      </c>
      <c r="G35" s="123">
        <f t="shared" si="17"/>
        <v>3127000</v>
      </c>
      <c r="H35" s="122">
        <f t="shared" si="17"/>
        <v>122000</v>
      </c>
      <c r="I35" s="123">
        <f t="shared" si="17"/>
        <v>0</v>
      </c>
      <c r="J35" s="122">
        <f t="shared" si="17"/>
        <v>660000</v>
      </c>
      <c r="K35" s="123">
        <f t="shared" si="17"/>
        <v>183254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782000</v>
      </c>
      <c r="Q35" s="123">
        <f>$I35      +$K35      +$M35      +$O35</f>
        <v>183254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25.007994883274705</v>
      </c>
      <c r="U35" s="65">
        <f>IF($E35   =0,0,($Q35   /$E35   )*100)</f>
        <v>5.8603773584905667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39958000</v>
      </c>
      <c r="C37" s="118"/>
      <c r="D37" s="118"/>
      <c r="E37" s="118">
        <f t="shared" ref="E37:E42" si="18">$B37      +$C37      +$D37</f>
        <v>39958000</v>
      </c>
      <c r="F37" s="119">
        <v>39958000</v>
      </c>
      <c r="G37" s="120">
        <v>39958000</v>
      </c>
      <c r="H37" s="119">
        <v>17981000</v>
      </c>
      <c r="I37" s="120">
        <v>4460102</v>
      </c>
      <c r="J37" s="119">
        <v>1612000</v>
      </c>
      <c r="K37" s="120">
        <v>762167</v>
      </c>
      <c r="L37" s="119">
        <v>2552000</v>
      </c>
      <c r="M37" s="120">
        <v>11401768</v>
      </c>
      <c r="N37" s="119">
        <v>10553000</v>
      </c>
      <c r="O37" s="120">
        <v>3819566</v>
      </c>
      <c r="P37" s="119">
        <f t="shared" ref="P37:P42" si="19">$H37      +$J37      +$L37      +$N37</f>
        <v>32698000</v>
      </c>
      <c r="Q37" s="120">
        <f t="shared" ref="Q37:Q42" si="20">$I37      +$K37      +$M37      +$O37</f>
        <v>20443603</v>
      </c>
      <c r="R37" s="59">
        <f t="shared" ref="R37:R42" si="21">IF(($L37      =0),0,((($N37      -$L37      )/$L37      )*100))</f>
        <v>313.51880877742946</v>
      </c>
      <c r="S37" s="60">
        <f t="shared" ref="S37:S42" si="22">IF(($M37      =0),0,((($O37      -$M37      )/$M37      )*100))</f>
        <v>-66.500230490569535</v>
      </c>
      <c r="T37" s="59">
        <f t="shared" ref="T37:T42" si="23">IF(($E37      =0),0,(($P37      /$E37      )*100))</f>
        <v>81.830922468592021</v>
      </c>
      <c r="U37" s="61">
        <f t="shared" ref="U37:U42" si="24">IF(($E37      =0),0,(($Q37      /$E37      )*100))</f>
        <v>51.162728364783014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22890000</v>
      </c>
      <c r="C38" s="118">
        <v>-10250000</v>
      </c>
      <c r="D38" s="118"/>
      <c r="E38" s="118">
        <f t="shared" si="18"/>
        <v>12640000</v>
      </c>
      <c r="F38" s="119">
        <v>22890000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62848000</v>
      </c>
      <c r="C42" s="121">
        <f>SUM(C37:C41)</f>
        <v>-10250000</v>
      </c>
      <c r="D42" s="121"/>
      <c r="E42" s="121">
        <f t="shared" si="18"/>
        <v>52598000</v>
      </c>
      <c r="F42" s="122">
        <f t="shared" ref="F42:O42" si="25">SUM(F37:F41)</f>
        <v>62848000</v>
      </c>
      <c r="G42" s="123">
        <f t="shared" si="25"/>
        <v>39958000</v>
      </c>
      <c r="H42" s="122">
        <f t="shared" si="25"/>
        <v>17981000</v>
      </c>
      <c r="I42" s="123">
        <f t="shared" si="25"/>
        <v>4460102</v>
      </c>
      <c r="J42" s="122">
        <f t="shared" si="25"/>
        <v>1612000</v>
      </c>
      <c r="K42" s="123">
        <f t="shared" si="25"/>
        <v>762167</v>
      </c>
      <c r="L42" s="122">
        <f t="shared" si="25"/>
        <v>2552000</v>
      </c>
      <c r="M42" s="123">
        <f t="shared" si="25"/>
        <v>11401768</v>
      </c>
      <c r="N42" s="122">
        <f t="shared" si="25"/>
        <v>10553000</v>
      </c>
      <c r="O42" s="123">
        <f t="shared" si="25"/>
        <v>3819566</v>
      </c>
      <c r="P42" s="122">
        <f t="shared" si="19"/>
        <v>32698000</v>
      </c>
      <c r="Q42" s="123">
        <f t="shared" si="20"/>
        <v>20443603</v>
      </c>
      <c r="R42" s="63">
        <f t="shared" si="21"/>
        <v>313.51880877742946</v>
      </c>
      <c r="S42" s="64">
        <f t="shared" si="22"/>
        <v>-66.500230490569535</v>
      </c>
      <c r="T42" s="63">
        <f>IF((+$E37+$E40) =0,0,(P42   /(+$E37+$E40) )*100)</f>
        <v>81.830922468592021</v>
      </c>
      <c r="U42" s="65">
        <f>IF((+$E37+$E40) =0,0,(Q42   /(+$E37+$E40) )*100)</f>
        <v>51.162728364783014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115371000</v>
      </c>
      <c r="C46" s="118"/>
      <c r="D46" s="118"/>
      <c r="E46" s="118">
        <f t="shared" si="26"/>
        <v>115371000</v>
      </c>
      <c r="F46" s="119">
        <v>115371000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51728000</v>
      </c>
      <c r="C53" s="118"/>
      <c r="D53" s="118"/>
      <c r="E53" s="118">
        <f t="shared" si="26"/>
        <v>51728000</v>
      </c>
      <c r="F53" s="119">
        <v>51728000</v>
      </c>
      <c r="G53" s="120">
        <v>51728000</v>
      </c>
      <c r="H53" s="119">
        <v>10206000</v>
      </c>
      <c r="I53" s="120">
        <v>8023731</v>
      </c>
      <c r="J53" s="119">
        <v>20228000</v>
      </c>
      <c r="K53" s="120">
        <v>5375611</v>
      </c>
      <c r="L53" s="119">
        <v>15482000</v>
      </c>
      <c r="M53" s="120">
        <v>32516910</v>
      </c>
      <c r="N53" s="119">
        <v>5811000</v>
      </c>
      <c r="O53" s="120"/>
      <c r="P53" s="119">
        <f t="shared" si="27"/>
        <v>51727000</v>
      </c>
      <c r="Q53" s="120">
        <f t="shared" si="28"/>
        <v>45916252</v>
      </c>
      <c r="R53" s="59">
        <f t="shared" si="29"/>
        <v>-62.466089652499676</v>
      </c>
      <c r="S53" s="60">
        <f t="shared" si="30"/>
        <v>-100</v>
      </c>
      <c r="T53" s="59">
        <f t="shared" si="31"/>
        <v>99.998066811011441</v>
      </c>
      <c r="U53" s="61">
        <f t="shared" si="32"/>
        <v>88.764792762140431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>
        <v>6000000</v>
      </c>
      <c r="C54" s="118"/>
      <c r="D54" s="118"/>
      <c r="E54" s="118">
        <f t="shared" si="26"/>
        <v>6000000</v>
      </c>
      <c r="F54" s="119">
        <v>6000000</v>
      </c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173099000</v>
      </c>
      <c r="C55" s="121">
        <f>SUM(C44:C54)</f>
        <v>0</v>
      </c>
      <c r="D55" s="121"/>
      <c r="E55" s="121">
        <f t="shared" si="26"/>
        <v>173099000</v>
      </c>
      <c r="F55" s="122">
        <f t="shared" ref="F55:O55" si="33">SUM(F44:F54)</f>
        <v>173099000</v>
      </c>
      <c r="G55" s="123">
        <f t="shared" si="33"/>
        <v>51728000</v>
      </c>
      <c r="H55" s="122">
        <f t="shared" si="33"/>
        <v>10206000</v>
      </c>
      <c r="I55" s="123">
        <f t="shared" si="33"/>
        <v>8023731</v>
      </c>
      <c r="J55" s="122">
        <f t="shared" si="33"/>
        <v>20228000</v>
      </c>
      <c r="K55" s="123">
        <f t="shared" si="33"/>
        <v>5375611</v>
      </c>
      <c r="L55" s="122">
        <f t="shared" si="33"/>
        <v>15482000</v>
      </c>
      <c r="M55" s="123">
        <f t="shared" si="33"/>
        <v>32516910</v>
      </c>
      <c r="N55" s="122">
        <f t="shared" si="33"/>
        <v>5811000</v>
      </c>
      <c r="O55" s="123">
        <f t="shared" si="33"/>
        <v>0</v>
      </c>
      <c r="P55" s="122">
        <f t="shared" si="27"/>
        <v>51727000</v>
      </c>
      <c r="Q55" s="123">
        <f t="shared" si="28"/>
        <v>45916252</v>
      </c>
      <c r="R55" s="63">
        <f t="shared" si="29"/>
        <v>-62.466089652499676</v>
      </c>
      <c r="S55" s="64">
        <f t="shared" si="30"/>
        <v>-100</v>
      </c>
      <c r="T55" s="63">
        <f>IF((+$E45+$E47+$E49+$E50+$E53) =0,0,(P55   /(+$E45+$E47+$E49+$E50+$E53) )*100)</f>
        <v>99.998066811011441</v>
      </c>
      <c r="U55" s="65">
        <f>IF((+$E45+$E47+$E49+$E50+$E53) =0,0,(Q55   /(+$E45+$E47+$E49+$E50+$E53) )*100)</f>
        <v>88.764792762140431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242274000</v>
      </c>
      <c r="C69" s="130">
        <f>SUM(C9:C16,C19:C25,C28:C31,C34,C37:C41,C44:C54,C57:C60,C63:C67)</f>
        <v>-10250000</v>
      </c>
      <c r="D69" s="130"/>
      <c r="E69" s="130">
        <f t="shared" si="35"/>
        <v>232024000</v>
      </c>
      <c r="F69" s="131">
        <f t="shared" ref="F69:O69" si="43">SUM(F9:F16,F19:F25,F28:F31,F34,F37:F41,F44:F54,F57:F60,F63:F67)</f>
        <v>242274000</v>
      </c>
      <c r="G69" s="132">
        <f t="shared" si="43"/>
        <v>97813000</v>
      </c>
      <c r="H69" s="131">
        <f t="shared" si="43"/>
        <v>28718000</v>
      </c>
      <c r="I69" s="132">
        <f t="shared" si="43"/>
        <v>12818939</v>
      </c>
      <c r="J69" s="131">
        <f t="shared" si="43"/>
        <v>22797000</v>
      </c>
      <c r="K69" s="132">
        <f t="shared" si="43"/>
        <v>6457818</v>
      </c>
      <c r="L69" s="131">
        <f t="shared" si="43"/>
        <v>18134000</v>
      </c>
      <c r="M69" s="132">
        <f t="shared" si="43"/>
        <v>46438095</v>
      </c>
      <c r="N69" s="131">
        <f t="shared" si="43"/>
        <v>16460000</v>
      </c>
      <c r="O69" s="132">
        <f t="shared" si="43"/>
        <v>3869561</v>
      </c>
      <c r="P69" s="131">
        <f t="shared" si="36"/>
        <v>86109000</v>
      </c>
      <c r="Q69" s="132">
        <f t="shared" si="37"/>
        <v>69584413</v>
      </c>
      <c r="R69" s="72">
        <f t="shared" si="38"/>
        <v>-9.23127826182861</v>
      </c>
      <c r="S69" s="73">
        <f t="shared" si="39"/>
        <v>-91.667270158261232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87.944399620070882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71.067593680103769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199464000</v>
      </c>
      <c r="C71" s="118"/>
      <c r="D71" s="118"/>
      <c r="E71" s="118">
        <f>$B71      +$C71      +$D71</f>
        <v>199464000</v>
      </c>
      <c r="F71" s="119">
        <v>199464000</v>
      </c>
      <c r="G71" s="120">
        <v>199464000</v>
      </c>
      <c r="H71" s="119">
        <v>11123000</v>
      </c>
      <c r="I71" s="120">
        <v>3669523</v>
      </c>
      <c r="J71" s="119">
        <v>89336000</v>
      </c>
      <c r="K71" s="120">
        <v>6767613</v>
      </c>
      <c r="L71" s="119">
        <v>24766000</v>
      </c>
      <c r="M71" s="120">
        <v>119505081</v>
      </c>
      <c r="N71" s="119">
        <v>74239000</v>
      </c>
      <c r="O71" s="120">
        <v>33327690</v>
      </c>
      <c r="P71" s="119">
        <f>$H71      +$J71      +$L71      +$N71</f>
        <v>199464000</v>
      </c>
      <c r="Q71" s="120">
        <f>$I71      +$K71      +$M71      +$O71</f>
        <v>163269907</v>
      </c>
      <c r="R71" s="59">
        <f>IF(($L71      =0),0,((($N71      -$L71      )/$L71      )*100))</f>
        <v>199.76177016877978</v>
      </c>
      <c r="S71" s="60">
        <f>IF(($M71      =0),0,((($O71      -$M71      )/$M71      )*100))</f>
        <v>-72.111905434380645</v>
      </c>
      <c r="T71" s="59">
        <f>IF(($E71      =0),0,(($P71      /$E71      )*100))</f>
        <v>100</v>
      </c>
      <c r="U71" s="61">
        <f>IF(($E71      =0),0,(($Q71      /$E71      )*100))</f>
        <v>81.854323085870135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199464000</v>
      </c>
      <c r="C73" s="127">
        <f>SUM(C71:C72)</f>
        <v>0</v>
      </c>
      <c r="D73" s="127"/>
      <c r="E73" s="127">
        <f>$B73      +$C73      +$D73</f>
        <v>199464000</v>
      </c>
      <c r="F73" s="128">
        <f t="shared" ref="F73:O73" si="44">SUM(F71:F72)</f>
        <v>199464000</v>
      </c>
      <c r="G73" s="129">
        <f t="shared" si="44"/>
        <v>199464000</v>
      </c>
      <c r="H73" s="128">
        <f t="shared" si="44"/>
        <v>11123000</v>
      </c>
      <c r="I73" s="129">
        <f t="shared" si="44"/>
        <v>3669523</v>
      </c>
      <c r="J73" s="128">
        <f t="shared" si="44"/>
        <v>89336000</v>
      </c>
      <c r="K73" s="129">
        <f t="shared" si="44"/>
        <v>6767613</v>
      </c>
      <c r="L73" s="128">
        <f t="shared" si="44"/>
        <v>24766000</v>
      </c>
      <c r="M73" s="129">
        <f t="shared" si="44"/>
        <v>119505081</v>
      </c>
      <c r="N73" s="128">
        <f t="shared" si="44"/>
        <v>74239000</v>
      </c>
      <c r="O73" s="129">
        <f t="shared" si="44"/>
        <v>33327690</v>
      </c>
      <c r="P73" s="128">
        <f>$H73      +$J73      +$L73      +$N73</f>
        <v>199464000</v>
      </c>
      <c r="Q73" s="129">
        <f>$I73      +$K73      +$M73      +$O73</f>
        <v>163269907</v>
      </c>
      <c r="R73" s="68">
        <f>IF(($L73      =0),0,((($N73      -$L73      )/$L73      )*100))</f>
        <v>199.76177016877978</v>
      </c>
      <c r="S73" s="69">
        <f>IF(($M73      =0),0,((($O73      -$M73      )/$M73      )*100))</f>
        <v>-72.111905434380645</v>
      </c>
      <c r="T73" s="68">
        <f>IF(($E71      =0),0,(($P71      /$E71      )*100))</f>
        <v>100</v>
      </c>
      <c r="U73" s="70">
        <f>IF($E71   =0,0,($Q71   /$E71 )*100)</f>
        <v>81.854323085870135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199464000</v>
      </c>
      <c r="C74" s="130">
        <f>SUM(C71:C72)</f>
        <v>0</v>
      </c>
      <c r="D74" s="130"/>
      <c r="E74" s="130">
        <f>$B74      +$C74      +$D74</f>
        <v>199464000</v>
      </c>
      <c r="F74" s="131">
        <f t="shared" ref="F74:O74" si="45">SUM(F71:F72)</f>
        <v>199464000</v>
      </c>
      <c r="G74" s="132">
        <f t="shared" si="45"/>
        <v>199464000</v>
      </c>
      <c r="H74" s="131">
        <f t="shared" si="45"/>
        <v>11123000</v>
      </c>
      <c r="I74" s="132">
        <f t="shared" si="45"/>
        <v>3669523</v>
      </c>
      <c r="J74" s="131">
        <f t="shared" si="45"/>
        <v>89336000</v>
      </c>
      <c r="K74" s="132">
        <f t="shared" si="45"/>
        <v>6767613</v>
      </c>
      <c r="L74" s="131">
        <f t="shared" si="45"/>
        <v>24766000</v>
      </c>
      <c r="M74" s="132">
        <f t="shared" si="45"/>
        <v>119505081</v>
      </c>
      <c r="N74" s="131">
        <f t="shared" si="45"/>
        <v>74239000</v>
      </c>
      <c r="O74" s="132">
        <f t="shared" si="45"/>
        <v>33327690</v>
      </c>
      <c r="P74" s="131">
        <f>$H74      +$J74      +$L74      +$N74</f>
        <v>199464000</v>
      </c>
      <c r="Q74" s="132">
        <f>$I74      +$K74      +$M74      +$O74</f>
        <v>163269907</v>
      </c>
      <c r="R74" s="72">
        <f>IF(($L74      =0),0,((($N74      -$L74      )/$L74      )*100))</f>
        <v>199.76177016877978</v>
      </c>
      <c r="S74" s="73">
        <f>IF(($M74      =0),0,((($O74      -$M74      )/$M74      )*100))</f>
        <v>-72.111905434380645</v>
      </c>
      <c r="T74" s="72">
        <f>IF(($E71      =0),0,(($P71      /$E71      )*100))</f>
        <v>100</v>
      </c>
      <c r="U74" s="76">
        <f>IF($E71   =0,0,($Q71   /$E71 )*100)</f>
        <v>81.854323085870135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441738000</v>
      </c>
      <c r="C75" s="130">
        <f>SUM(C9:C16,C19:C25,C28:C31,C34,C37:C41,C44:C54,C57:C60,C63:C67,C71:C72)</f>
        <v>-10250000</v>
      </c>
      <c r="D75" s="130"/>
      <c r="E75" s="130">
        <f>$B75      +$C75      +$D75</f>
        <v>431488000</v>
      </c>
      <c r="F75" s="131">
        <f t="shared" ref="F75:O75" si="46">SUM(F9:F16,F19:F25,F28:F31,F34,F37:F41,F44:F54,F57:F60,F63:F67,F71:F72)</f>
        <v>441738000</v>
      </c>
      <c r="G75" s="132">
        <f t="shared" si="46"/>
        <v>297277000</v>
      </c>
      <c r="H75" s="131">
        <f t="shared" si="46"/>
        <v>39841000</v>
      </c>
      <c r="I75" s="132">
        <f t="shared" si="46"/>
        <v>16488462</v>
      </c>
      <c r="J75" s="131">
        <f t="shared" si="46"/>
        <v>112133000</v>
      </c>
      <c r="K75" s="132">
        <f t="shared" si="46"/>
        <v>13225431</v>
      </c>
      <c r="L75" s="131">
        <f t="shared" si="46"/>
        <v>42900000</v>
      </c>
      <c r="M75" s="132">
        <f t="shared" si="46"/>
        <v>165943176</v>
      </c>
      <c r="N75" s="131">
        <f t="shared" si="46"/>
        <v>90699000</v>
      </c>
      <c r="O75" s="132">
        <f t="shared" si="46"/>
        <v>37197251</v>
      </c>
      <c r="P75" s="131">
        <f>$H75      +$J75      +$L75      +$N75</f>
        <v>285573000</v>
      </c>
      <c r="Q75" s="132">
        <f>$I75      +$K75      +$M75      +$O75</f>
        <v>232854320</v>
      </c>
      <c r="R75" s="72">
        <f>IF(($L75      =0),0,((($N75      -$L75      )/$L75      )*100))</f>
        <v>111.41958041958043</v>
      </c>
      <c r="S75" s="73">
        <f>IF(($M75      =0),0,((($O75      -$M75      )/$M75      )*100))</f>
        <v>-77.584344293856361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96.030627788968218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78.302733567155485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137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138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139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140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141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142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143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144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145</v>
      </c>
    </row>
    <row r="118" spans="1:23" x14ac:dyDescent="0.2">
      <c r="A118" s="35" t="s">
        <v>146</v>
      </c>
    </row>
    <row r="119" spans="1:23" x14ac:dyDescent="0.2">
      <c r="A119" s="35" t="s">
        <v>147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148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149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150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mJ2YZUoljA5aA4VXGU5++agG0xMdRcLtKO8hbBvA5PhFuDWEYGqyQIZAXGCo1PZkXSOkoHJYoyqkg8ojSO4/rw==" saltValue="mmLcWBFVcrE3fc+dnjMyi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129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788000</v>
      </c>
      <c r="I10" s="120"/>
      <c r="J10" s="119">
        <v>790000</v>
      </c>
      <c r="K10" s="120"/>
      <c r="L10" s="119">
        <v>686000</v>
      </c>
      <c r="M10" s="120"/>
      <c r="N10" s="119">
        <v>243000</v>
      </c>
      <c r="O10" s="120"/>
      <c r="P10" s="119">
        <f t="shared" ref="P10:P17" si="1">$H10      +$J10      +$L10      +$N10</f>
        <v>2507000</v>
      </c>
      <c r="Q10" s="120">
        <f t="shared" ref="Q10:Q17" si="2">$I10      +$K10      +$M10      +$O10</f>
        <v>0</v>
      </c>
      <c r="R10" s="59">
        <f t="shared" ref="R10:R17" si="3">IF(($L10      =0),0,((($N10      -$L10      )/$L10      )*100))</f>
        <v>-64.577259475218668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83.566666666666663</v>
      </c>
      <c r="U10" s="61">
        <f t="shared" ref="U10:U17" si="6">IF(($E10      =0),0,(($Q10      /$E10      )*100))</f>
        <v>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788000</v>
      </c>
      <c r="I17" s="123">
        <f t="shared" si="7"/>
        <v>0</v>
      </c>
      <c r="J17" s="122">
        <f t="shared" si="7"/>
        <v>790000</v>
      </c>
      <c r="K17" s="123">
        <f t="shared" si="7"/>
        <v>0</v>
      </c>
      <c r="L17" s="122">
        <f t="shared" si="7"/>
        <v>686000</v>
      </c>
      <c r="M17" s="123">
        <f t="shared" si="7"/>
        <v>0</v>
      </c>
      <c r="N17" s="122">
        <f t="shared" si="7"/>
        <v>243000</v>
      </c>
      <c r="O17" s="123">
        <f t="shared" si="7"/>
        <v>0</v>
      </c>
      <c r="P17" s="122">
        <f t="shared" si="1"/>
        <v>2507000</v>
      </c>
      <c r="Q17" s="123">
        <f t="shared" si="2"/>
        <v>0</v>
      </c>
      <c r="R17" s="63">
        <f t="shared" si="3"/>
        <v>-64.577259475218668</v>
      </c>
      <c r="S17" s="64">
        <f t="shared" si="4"/>
        <v>0</v>
      </c>
      <c r="T17" s="63">
        <f>IF((SUM($E9:$E14))=0,0,(P17/(SUM($E9:$E14))*100))</f>
        <v>83.566666666666663</v>
      </c>
      <c r="U17" s="65">
        <f>IF((SUM($E9:$E14))=0,0,(Q17/(SUM($E9:$E14))*100))</f>
        <v>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1399000</v>
      </c>
      <c r="C34" s="118"/>
      <c r="D34" s="118"/>
      <c r="E34" s="118">
        <f>$B34      +$C34      +$D34</f>
        <v>1399000</v>
      </c>
      <c r="F34" s="119">
        <v>1399000</v>
      </c>
      <c r="G34" s="120">
        <v>1399000</v>
      </c>
      <c r="H34" s="119">
        <v>304000</v>
      </c>
      <c r="I34" s="120"/>
      <c r="J34" s="119">
        <v>294000</v>
      </c>
      <c r="K34" s="120"/>
      <c r="L34" s="119">
        <v>238000</v>
      </c>
      <c r="M34" s="120"/>
      <c r="N34" s="119">
        <v>466000</v>
      </c>
      <c r="O34" s="120"/>
      <c r="P34" s="119">
        <f>$H34      +$J34      +$L34      +$N34</f>
        <v>1302000</v>
      </c>
      <c r="Q34" s="120">
        <f>$I34      +$K34      +$M34      +$O34</f>
        <v>0</v>
      </c>
      <c r="R34" s="59">
        <f>IF(($L34      =0),0,((($N34      -$L34      )/$L34      )*100))</f>
        <v>95.798319327731093</v>
      </c>
      <c r="S34" s="60">
        <f>IF(($M34      =0),0,((($O34      -$M34      )/$M34      )*100))</f>
        <v>0</v>
      </c>
      <c r="T34" s="59">
        <f>IF(($E34      =0),0,(($P34      /$E34      )*100))</f>
        <v>93.066476054324525</v>
      </c>
      <c r="U34" s="61">
        <f>IF(($E34      =0),0,(($Q34      /$E34      )*100))</f>
        <v>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1399000</v>
      </c>
      <c r="C35" s="121">
        <f>C34</f>
        <v>0</v>
      </c>
      <c r="D35" s="121"/>
      <c r="E35" s="121">
        <f>$B35      +$C35      +$D35</f>
        <v>1399000</v>
      </c>
      <c r="F35" s="122">
        <f t="shared" ref="F35:O35" si="17">F34</f>
        <v>1399000</v>
      </c>
      <c r="G35" s="123">
        <f t="shared" si="17"/>
        <v>1399000</v>
      </c>
      <c r="H35" s="122">
        <f t="shared" si="17"/>
        <v>304000</v>
      </c>
      <c r="I35" s="123">
        <f t="shared" si="17"/>
        <v>0</v>
      </c>
      <c r="J35" s="122">
        <f t="shared" si="17"/>
        <v>294000</v>
      </c>
      <c r="K35" s="123">
        <f t="shared" si="17"/>
        <v>0</v>
      </c>
      <c r="L35" s="122">
        <f t="shared" si="17"/>
        <v>238000</v>
      </c>
      <c r="M35" s="123">
        <f t="shared" si="17"/>
        <v>0</v>
      </c>
      <c r="N35" s="122">
        <f t="shared" si="17"/>
        <v>466000</v>
      </c>
      <c r="O35" s="123">
        <f t="shared" si="17"/>
        <v>0</v>
      </c>
      <c r="P35" s="122">
        <f>$H35      +$J35      +$L35      +$N35</f>
        <v>1302000</v>
      </c>
      <c r="Q35" s="123">
        <f>$I35      +$K35      +$M35      +$O35</f>
        <v>0</v>
      </c>
      <c r="R35" s="63">
        <f>IF(($L35      =0),0,((($N35      -$L35      )/$L35      )*100))</f>
        <v>95.798319327731093</v>
      </c>
      <c r="S35" s="64">
        <f>IF(($M35      =0),0,((($O35      -$M35      )/$M35      )*100))</f>
        <v>0</v>
      </c>
      <c r="T35" s="63">
        <f>IF($E35   =0,0,($P35   /$E35   )*100)</f>
        <v>93.066476054324525</v>
      </c>
      <c r="U35" s="65">
        <f>IF($E35   =0,0,($Q35   /$E35   )*100)</f>
        <v>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3991000</v>
      </c>
      <c r="C38" s="118">
        <v>6005000</v>
      </c>
      <c r="D38" s="118"/>
      <c r="E38" s="118">
        <f t="shared" si="18"/>
        <v>9996000</v>
      </c>
      <c r="F38" s="119">
        <v>3991000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4000000</v>
      </c>
      <c r="C40" s="118"/>
      <c r="D40" s="118"/>
      <c r="E40" s="118">
        <f t="shared" si="18"/>
        <v>4000000</v>
      </c>
      <c r="F40" s="119">
        <v>4000000</v>
      </c>
      <c r="G40" s="120">
        <v>4000000</v>
      </c>
      <c r="H40" s="119"/>
      <c r="I40" s="120"/>
      <c r="J40" s="119">
        <v>2276000</v>
      </c>
      <c r="K40" s="120">
        <v>1979268</v>
      </c>
      <c r="L40" s="119">
        <v>1510000</v>
      </c>
      <c r="M40" s="120">
        <v>1364939</v>
      </c>
      <c r="N40" s="119">
        <v>154000</v>
      </c>
      <c r="O40" s="120"/>
      <c r="P40" s="119">
        <f t="shared" si="19"/>
        <v>3940000</v>
      </c>
      <c r="Q40" s="120">
        <f t="shared" si="20"/>
        <v>3344207</v>
      </c>
      <c r="R40" s="59">
        <f t="shared" si="21"/>
        <v>-89.80132450331125</v>
      </c>
      <c r="S40" s="60">
        <f t="shared" si="22"/>
        <v>-100</v>
      </c>
      <c r="T40" s="59">
        <f t="shared" si="23"/>
        <v>98.5</v>
      </c>
      <c r="U40" s="61">
        <f t="shared" si="24"/>
        <v>83.605175000000003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7991000</v>
      </c>
      <c r="C42" s="121">
        <f>SUM(C37:C41)</f>
        <v>6005000</v>
      </c>
      <c r="D42" s="121"/>
      <c r="E42" s="121">
        <f t="shared" si="18"/>
        <v>13996000</v>
      </c>
      <c r="F42" s="122">
        <f t="shared" ref="F42:O42" si="25">SUM(F37:F41)</f>
        <v>7991000</v>
      </c>
      <c r="G42" s="123">
        <f t="shared" si="25"/>
        <v>4000000</v>
      </c>
      <c r="H42" s="122">
        <f t="shared" si="25"/>
        <v>0</v>
      </c>
      <c r="I42" s="123">
        <f t="shared" si="25"/>
        <v>0</v>
      </c>
      <c r="J42" s="122">
        <f t="shared" si="25"/>
        <v>2276000</v>
      </c>
      <c r="K42" s="123">
        <f t="shared" si="25"/>
        <v>1979268</v>
      </c>
      <c r="L42" s="122">
        <f t="shared" si="25"/>
        <v>1510000</v>
      </c>
      <c r="M42" s="123">
        <f t="shared" si="25"/>
        <v>1364939</v>
      </c>
      <c r="N42" s="122">
        <f t="shared" si="25"/>
        <v>154000</v>
      </c>
      <c r="O42" s="123">
        <f t="shared" si="25"/>
        <v>0</v>
      </c>
      <c r="P42" s="122">
        <f t="shared" si="19"/>
        <v>3940000</v>
      </c>
      <c r="Q42" s="123">
        <f t="shared" si="20"/>
        <v>3344207</v>
      </c>
      <c r="R42" s="63">
        <f t="shared" si="21"/>
        <v>-89.80132450331125</v>
      </c>
      <c r="S42" s="64">
        <f t="shared" si="22"/>
        <v>-100</v>
      </c>
      <c r="T42" s="63">
        <f>IF((+$E37+$E40) =0,0,(P42   /(+$E37+$E40) )*100)</f>
        <v>98.5</v>
      </c>
      <c r="U42" s="65">
        <f>IF((+$E37+$E40) =0,0,(Q42   /(+$E37+$E40) )*100)</f>
        <v>83.605175000000003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20501000</v>
      </c>
      <c r="C53" s="118"/>
      <c r="D53" s="118"/>
      <c r="E53" s="118">
        <f t="shared" si="26"/>
        <v>20501000</v>
      </c>
      <c r="F53" s="119">
        <v>20501000</v>
      </c>
      <c r="G53" s="120">
        <v>17501000</v>
      </c>
      <c r="H53" s="119">
        <v>1911000</v>
      </c>
      <c r="I53" s="120">
        <v>3807250</v>
      </c>
      <c r="J53" s="119">
        <v>8243000</v>
      </c>
      <c r="K53" s="120">
        <v>4567687</v>
      </c>
      <c r="L53" s="119">
        <v>1735000</v>
      </c>
      <c r="M53" s="120">
        <v>1401087</v>
      </c>
      <c r="N53" s="119">
        <v>4820000</v>
      </c>
      <c r="O53" s="120">
        <v>636026</v>
      </c>
      <c r="P53" s="119">
        <f t="shared" si="27"/>
        <v>16709000</v>
      </c>
      <c r="Q53" s="120">
        <f t="shared" si="28"/>
        <v>10412050</v>
      </c>
      <c r="R53" s="59">
        <f t="shared" si="29"/>
        <v>177.8097982708934</v>
      </c>
      <c r="S53" s="60">
        <f t="shared" si="30"/>
        <v>-54.604817545234518</v>
      </c>
      <c r="T53" s="59">
        <f t="shared" si="31"/>
        <v>81.503341300424367</v>
      </c>
      <c r="U53" s="61">
        <f t="shared" si="32"/>
        <v>50.788010340958976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20501000</v>
      </c>
      <c r="C55" s="121">
        <f>SUM(C44:C54)</f>
        <v>0</v>
      </c>
      <c r="D55" s="121"/>
      <c r="E55" s="121">
        <f t="shared" si="26"/>
        <v>20501000</v>
      </c>
      <c r="F55" s="122">
        <f t="shared" ref="F55:O55" si="33">SUM(F44:F54)</f>
        <v>20501000</v>
      </c>
      <c r="G55" s="123">
        <f t="shared" si="33"/>
        <v>17501000</v>
      </c>
      <c r="H55" s="122">
        <f t="shared" si="33"/>
        <v>1911000</v>
      </c>
      <c r="I55" s="123">
        <f t="shared" si="33"/>
        <v>3807250</v>
      </c>
      <c r="J55" s="122">
        <f t="shared" si="33"/>
        <v>8243000</v>
      </c>
      <c r="K55" s="123">
        <f t="shared" si="33"/>
        <v>4567687</v>
      </c>
      <c r="L55" s="122">
        <f t="shared" si="33"/>
        <v>1735000</v>
      </c>
      <c r="M55" s="123">
        <f t="shared" si="33"/>
        <v>1401087</v>
      </c>
      <c r="N55" s="122">
        <f t="shared" si="33"/>
        <v>4820000</v>
      </c>
      <c r="O55" s="123">
        <f t="shared" si="33"/>
        <v>636026</v>
      </c>
      <c r="P55" s="122">
        <f t="shared" si="27"/>
        <v>16709000</v>
      </c>
      <c r="Q55" s="123">
        <f t="shared" si="28"/>
        <v>10412050</v>
      </c>
      <c r="R55" s="63">
        <f t="shared" si="29"/>
        <v>177.8097982708934</v>
      </c>
      <c r="S55" s="64">
        <f t="shared" si="30"/>
        <v>-54.604817545234518</v>
      </c>
      <c r="T55" s="63">
        <f>IF((+$E45+$E47+$E49+$E50+$E53) =0,0,(P55   /(+$E45+$E47+$E49+$E50+$E53) )*100)</f>
        <v>81.503341300424367</v>
      </c>
      <c r="U55" s="65">
        <f>IF((+$E45+$E47+$E49+$E50+$E53) =0,0,(Q55   /(+$E45+$E47+$E49+$E50+$E53) )*100)</f>
        <v>50.788010340958976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32891000</v>
      </c>
      <c r="C69" s="130">
        <f>SUM(C9:C16,C19:C25,C28:C31,C34,C37:C41,C44:C54,C57:C60,C63:C67)</f>
        <v>6005000</v>
      </c>
      <c r="D69" s="130"/>
      <c r="E69" s="130">
        <f t="shared" si="35"/>
        <v>38896000</v>
      </c>
      <c r="F69" s="131">
        <f t="shared" ref="F69:O69" si="43">SUM(F9:F16,F19:F25,F28:F31,F34,F37:F41,F44:F54,F57:F60,F63:F67)</f>
        <v>32891000</v>
      </c>
      <c r="G69" s="132">
        <f t="shared" si="43"/>
        <v>25900000</v>
      </c>
      <c r="H69" s="131">
        <f t="shared" si="43"/>
        <v>3003000</v>
      </c>
      <c r="I69" s="132">
        <f t="shared" si="43"/>
        <v>3807250</v>
      </c>
      <c r="J69" s="131">
        <f t="shared" si="43"/>
        <v>11603000</v>
      </c>
      <c r="K69" s="132">
        <f t="shared" si="43"/>
        <v>6546955</v>
      </c>
      <c r="L69" s="131">
        <f t="shared" si="43"/>
        <v>4169000</v>
      </c>
      <c r="M69" s="132">
        <f t="shared" si="43"/>
        <v>2766026</v>
      </c>
      <c r="N69" s="131">
        <f t="shared" si="43"/>
        <v>5683000</v>
      </c>
      <c r="O69" s="132">
        <f t="shared" si="43"/>
        <v>636026</v>
      </c>
      <c r="P69" s="131">
        <f t="shared" si="36"/>
        <v>24458000</v>
      </c>
      <c r="Q69" s="132">
        <f t="shared" si="37"/>
        <v>13756257</v>
      </c>
      <c r="R69" s="72">
        <f t="shared" si="38"/>
        <v>36.315663228591987</v>
      </c>
      <c r="S69" s="73">
        <f t="shared" si="39"/>
        <v>-77.005783748959701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84.629757785467135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47.599505190311419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18612000</v>
      </c>
      <c r="C71" s="118"/>
      <c r="D71" s="118"/>
      <c r="E71" s="118">
        <f>$B71      +$C71      +$D71</f>
        <v>18612000</v>
      </c>
      <c r="F71" s="119">
        <v>18612000</v>
      </c>
      <c r="G71" s="120">
        <v>18612000</v>
      </c>
      <c r="H71" s="119">
        <v>3644000</v>
      </c>
      <c r="I71" s="120">
        <v>3079028</v>
      </c>
      <c r="J71" s="119">
        <v>3981000</v>
      </c>
      <c r="K71" s="120">
        <v>3831959</v>
      </c>
      <c r="L71" s="119">
        <v>641000</v>
      </c>
      <c r="M71" s="120">
        <v>2215539</v>
      </c>
      <c r="N71" s="119">
        <v>9487000</v>
      </c>
      <c r="O71" s="120">
        <v>674806</v>
      </c>
      <c r="P71" s="119">
        <f>$H71      +$J71      +$L71      +$N71</f>
        <v>17753000</v>
      </c>
      <c r="Q71" s="120">
        <f>$I71      +$K71      +$M71      +$O71</f>
        <v>9801332</v>
      </c>
      <c r="R71" s="59">
        <f>IF(($L71      =0),0,((($N71      -$L71      )/$L71      )*100))</f>
        <v>1380.0312012480499</v>
      </c>
      <c r="S71" s="60">
        <f>IF(($M71      =0),0,((($O71      -$M71      )/$M71      )*100))</f>
        <v>-69.542129477296498</v>
      </c>
      <c r="T71" s="59">
        <f>IF(($E71      =0),0,(($P71      /$E71      )*100))</f>
        <v>95.384698044272511</v>
      </c>
      <c r="U71" s="61">
        <f>IF(($E71      =0),0,(($Q71      /$E71      )*100))</f>
        <v>52.661358263485923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>
        <v>6193000</v>
      </c>
      <c r="C72" s="118"/>
      <c r="D72" s="118"/>
      <c r="E72" s="118">
        <f>$B72      +$C72      +$D72</f>
        <v>6193000</v>
      </c>
      <c r="F72" s="119">
        <v>6193000</v>
      </c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24805000</v>
      </c>
      <c r="C73" s="127">
        <f>SUM(C71:C72)</f>
        <v>0</v>
      </c>
      <c r="D73" s="127"/>
      <c r="E73" s="127">
        <f>$B73      +$C73      +$D73</f>
        <v>24805000</v>
      </c>
      <c r="F73" s="128">
        <f t="shared" ref="F73:O73" si="44">SUM(F71:F72)</f>
        <v>24805000</v>
      </c>
      <c r="G73" s="129">
        <f t="shared" si="44"/>
        <v>18612000</v>
      </c>
      <c r="H73" s="128">
        <f t="shared" si="44"/>
        <v>3644000</v>
      </c>
      <c r="I73" s="129">
        <f t="shared" si="44"/>
        <v>3079028</v>
      </c>
      <c r="J73" s="128">
        <f t="shared" si="44"/>
        <v>3981000</v>
      </c>
      <c r="K73" s="129">
        <f t="shared" si="44"/>
        <v>3831959</v>
      </c>
      <c r="L73" s="128">
        <f t="shared" si="44"/>
        <v>641000</v>
      </c>
      <c r="M73" s="129">
        <f t="shared" si="44"/>
        <v>2215539</v>
      </c>
      <c r="N73" s="128">
        <f t="shared" si="44"/>
        <v>9487000</v>
      </c>
      <c r="O73" s="129">
        <f t="shared" si="44"/>
        <v>674806</v>
      </c>
      <c r="P73" s="128">
        <f>$H73      +$J73      +$L73      +$N73</f>
        <v>17753000</v>
      </c>
      <c r="Q73" s="129">
        <f>$I73      +$K73      +$M73      +$O73</f>
        <v>9801332</v>
      </c>
      <c r="R73" s="68">
        <f>IF(($L73      =0),0,((($N73      -$L73      )/$L73      )*100))</f>
        <v>1380.0312012480499</v>
      </c>
      <c r="S73" s="69">
        <f>IF(($M73      =0),0,((($O73      -$M73      )/$M73      )*100))</f>
        <v>-69.542129477296498</v>
      </c>
      <c r="T73" s="68">
        <f>IF(($E71      =0),0,(($P71      /$E71      )*100))</f>
        <v>95.384698044272511</v>
      </c>
      <c r="U73" s="70">
        <f>IF($E71   =0,0,($Q71   /$E71 )*100)</f>
        <v>52.661358263485923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24805000</v>
      </c>
      <c r="C74" s="130">
        <f>SUM(C71:C72)</f>
        <v>0</v>
      </c>
      <c r="D74" s="130"/>
      <c r="E74" s="130">
        <f>$B74      +$C74      +$D74</f>
        <v>24805000</v>
      </c>
      <c r="F74" s="131">
        <f t="shared" ref="F74:O74" si="45">SUM(F71:F72)</f>
        <v>24805000</v>
      </c>
      <c r="G74" s="132">
        <f t="shared" si="45"/>
        <v>18612000</v>
      </c>
      <c r="H74" s="131">
        <f t="shared" si="45"/>
        <v>3644000</v>
      </c>
      <c r="I74" s="132">
        <f t="shared" si="45"/>
        <v>3079028</v>
      </c>
      <c r="J74" s="131">
        <f t="shared" si="45"/>
        <v>3981000</v>
      </c>
      <c r="K74" s="132">
        <f t="shared" si="45"/>
        <v>3831959</v>
      </c>
      <c r="L74" s="131">
        <f t="shared" si="45"/>
        <v>641000</v>
      </c>
      <c r="M74" s="132">
        <f t="shared" si="45"/>
        <v>2215539</v>
      </c>
      <c r="N74" s="131">
        <f t="shared" si="45"/>
        <v>9487000</v>
      </c>
      <c r="O74" s="132">
        <f t="shared" si="45"/>
        <v>674806</v>
      </c>
      <c r="P74" s="131">
        <f>$H74      +$J74      +$L74      +$N74</f>
        <v>17753000</v>
      </c>
      <c r="Q74" s="132">
        <f>$I74      +$K74      +$M74      +$O74</f>
        <v>9801332</v>
      </c>
      <c r="R74" s="72">
        <f>IF(($L74      =0),0,((($N74      -$L74      )/$L74      )*100))</f>
        <v>1380.0312012480499</v>
      </c>
      <c r="S74" s="73">
        <f>IF(($M74      =0),0,((($O74      -$M74      )/$M74      )*100))</f>
        <v>-69.542129477296498</v>
      </c>
      <c r="T74" s="72">
        <f>IF(($E71      =0),0,(($P71      /$E71      )*100))</f>
        <v>95.384698044272511</v>
      </c>
      <c r="U74" s="76">
        <f>IF($E71   =0,0,($Q71   /$E71 )*100)</f>
        <v>52.661358263485923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57696000</v>
      </c>
      <c r="C75" s="130">
        <f>SUM(C9:C16,C19:C25,C28:C31,C34,C37:C41,C44:C54,C57:C60,C63:C67,C71:C72)</f>
        <v>6005000</v>
      </c>
      <c r="D75" s="130"/>
      <c r="E75" s="130">
        <f>$B75      +$C75      +$D75</f>
        <v>63701000</v>
      </c>
      <c r="F75" s="131">
        <f t="shared" ref="F75:O75" si="46">SUM(F9:F16,F19:F25,F28:F31,F34,F37:F41,F44:F54,F57:F60,F63:F67,F71:F72)</f>
        <v>57696000</v>
      </c>
      <c r="G75" s="132">
        <f t="shared" si="46"/>
        <v>44512000</v>
      </c>
      <c r="H75" s="131">
        <f t="shared" si="46"/>
        <v>6647000</v>
      </c>
      <c r="I75" s="132">
        <f t="shared" si="46"/>
        <v>6886278</v>
      </c>
      <c r="J75" s="131">
        <f t="shared" si="46"/>
        <v>15584000</v>
      </c>
      <c r="K75" s="132">
        <f t="shared" si="46"/>
        <v>10378914</v>
      </c>
      <c r="L75" s="131">
        <f t="shared" si="46"/>
        <v>4810000</v>
      </c>
      <c r="M75" s="132">
        <f t="shared" si="46"/>
        <v>4981565</v>
      </c>
      <c r="N75" s="131">
        <f t="shared" si="46"/>
        <v>15170000</v>
      </c>
      <c r="O75" s="132">
        <f t="shared" si="46"/>
        <v>1310832</v>
      </c>
      <c r="P75" s="131">
        <f>$H75      +$J75      +$L75      +$N75</f>
        <v>42211000</v>
      </c>
      <c r="Q75" s="132">
        <f>$I75      +$K75      +$M75      +$O75</f>
        <v>23557589</v>
      </c>
      <c r="R75" s="72">
        <f>IF(($L75      =0),0,((($N75      -$L75      )/$L75      )*100))</f>
        <v>215.38461538461539</v>
      </c>
      <c r="S75" s="73">
        <f>IF(($M75      =0),0,((($O75      -$M75      )/$M75      )*100))</f>
        <v>-73.686341541262635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88.842818656339446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49.582398130998484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137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138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139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140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141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142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143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144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145</v>
      </c>
    </row>
    <row r="118" spans="1:23" x14ac:dyDescent="0.2">
      <c r="A118" s="35" t="s">
        <v>146</v>
      </c>
    </row>
    <row r="119" spans="1:23" x14ac:dyDescent="0.2">
      <c r="A119" s="35" t="s">
        <v>147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148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149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150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5Rsf1DcBNQRYolrsZF1R8EBWzAOFamtlBl2kVeXw2QBs6d37ClOIVxuMo29gUsPMH1hkUXVAbKM7w5Ps1AkfmA==" saltValue="qpCcnfIzFOW1N2VVhvHZ6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130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472000</v>
      </c>
      <c r="I10" s="120"/>
      <c r="J10" s="119">
        <v>976000</v>
      </c>
      <c r="K10" s="120"/>
      <c r="L10" s="119">
        <v>1088000</v>
      </c>
      <c r="M10" s="120"/>
      <c r="N10" s="119">
        <v>464000</v>
      </c>
      <c r="O10" s="120">
        <v>279945</v>
      </c>
      <c r="P10" s="119">
        <f t="shared" ref="P10:P17" si="1">$H10      +$J10      +$L10      +$N10</f>
        <v>3000000</v>
      </c>
      <c r="Q10" s="120">
        <f t="shared" ref="Q10:Q17" si="2">$I10      +$K10      +$M10      +$O10</f>
        <v>279945</v>
      </c>
      <c r="R10" s="59">
        <f t="shared" ref="R10:R17" si="3">IF(($L10      =0),0,((($N10      -$L10      )/$L10      )*100))</f>
        <v>-57.352941176470587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100</v>
      </c>
      <c r="U10" s="61">
        <f t="shared" ref="U10:U17" si="6">IF(($E10      =0),0,(($Q10      /$E10      )*100))</f>
        <v>9.3315000000000001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472000</v>
      </c>
      <c r="I17" s="123">
        <f t="shared" si="7"/>
        <v>0</v>
      </c>
      <c r="J17" s="122">
        <f t="shared" si="7"/>
        <v>976000</v>
      </c>
      <c r="K17" s="123">
        <f t="shared" si="7"/>
        <v>0</v>
      </c>
      <c r="L17" s="122">
        <f t="shared" si="7"/>
        <v>1088000</v>
      </c>
      <c r="M17" s="123">
        <f t="shared" si="7"/>
        <v>0</v>
      </c>
      <c r="N17" s="122">
        <f t="shared" si="7"/>
        <v>464000</v>
      </c>
      <c r="O17" s="123">
        <f t="shared" si="7"/>
        <v>279945</v>
      </c>
      <c r="P17" s="122">
        <f t="shared" si="1"/>
        <v>3000000</v>
      </c>
      <c r="Q17" s="123">
        <f t="shared" si="2"/>
        <v>279945</v>
      </c>
      <c r="R17" s="63">
        <f t="shared" si="3"/>
        <v>-57.352941176470587</v>
      </c>
      <c r="S17" s="64">
        <f t="shared" si="4"/>
        <v>0</v>
      </c>
      <c r="T17" s="63">
        <f>IF((SUM($E9:$E14))=0,0,(P17/(SUM($E9:$E14))*100))</f>
        <v>100</v>
      </c>
      <c r="U17" s="65">
        <f>IF((SUM($E9:$E14))=0,0,(Q17/(SUM($E9:$E14))*100))</f>
        <v>9.3315000000000001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>
        <v>6909000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>
        <f>SUM(V19:V25)</f>
        <v>6909000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1408000</v>
      </c>
      <c r="C34" s="118"/>
      <c r="D34" s="118"/>
      <c r="E34" s="118">
        <f>$B34      +$C34      +$D34</f>
        <v>1408000</v>
      </c>
      <c r="F34" s="119">
        <v>1408000</v>
      </c>
      <c r="G34" s="120">
        <v>1408000</v>
      </c>
      <c r="H34" s="119"/>
      <c r="I34" s="120">
        <v>499573</v>
      </c>
      <c r="J34" s="119">
        <v>332000</v>
      </c>
      <c r="K34" s="120">
        <v>319639</v>
      </c>
      <c r="L34" s="119">
        <v>349000</v>
      </c>
      <c r="M34" s="120">
        <v>105361</v>
      </c>
      <c r="N34" s="119">
        <v>503000</v>
      </c>
      <c r="O34" s="120">
        <v>196511</v>
      </c>
      <c r="P34" s="119">
        <f>$H34      +$J34      +$L34      +$N34</f>
        <v>1184000</v>
      </c>
      <c r="Q34" s="120">
        <f>$I34      +$K34      +$M34      +$O34</f>
        <v>1121084</v>
      </c>
      <c r="R34" s="59">
        <f>IF(($L34      =0),0,((($N34      -$L34      )/$L34      )*100))</f>
        <v>44.126074498567334</v>
      </c>
      <c r="S34" s="60">
        <f>IF(($M34      =0),0,((($O34      -$M34      )/$M34      )*100))</f>
        <v>86.512087015119448</v>
      </c>
      <c r="T34" s="59">
        <f>IF(($E34      =0),0,(($P34      /$E34      )*100))</f>
        <v>84.090909090909093</v>
      </c>
      <c r="U34" s="61">
        <f>IF(($E34      =0),0,(($Q34      /$E34      )*100))</f>
        <v>79.622443181818184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1408000</v>
      </c>
      <c r="C35" s="121">
        <f>C34</f>
        <v>0</v>
      </c>
      <c r="D35" s="121"/>
      <c r="E35" s="121">
        <f>$B35      +$C35      +$D35</f>
        <v>1408000</v>
      </c>
      <c r="F35" s="122">
        <f t="shared" ref="F35:O35" si="17">F34</f>
        <v>1408000</v>
      </c>
      <c r="G35" s="123">
        <f t="shared" si="17"/>
        <v>1408000</v>
      </c>
      <c r="H35" s="122">
        <f t="shared" si="17"/>
        <v>0</v>
      </c>
      <c r="I35" s="123">
        <f t="shared" si="17"/>
        <v>499573</v>
      </c>
      <c r="J35" s="122">
        <f t="shared" si="17"/>
        <v>332000</v>
      </c>
      <c r="K35" s="123">
        <f t="shared" si="17"/>
        <v>319639</v>
      </c>
      <c r="L35" s="122">
        <f t="shared" si="17"/>
        <v>349000</v>
      </c>
      <c r="M35" s="123">
        <f t="shared" si="17"/>
        <v>105361</v>
      </c>
      <c r="N35" s="122">
        <f t="shared" si="17"/>
        <v>503000</v>
      </c>
      <c r="O35" s="123">
        <f t="shared" si="17"/>
        <v>196511</v>
      </c>
      <c r="P35" s="122">
        <f>$H35      +$J35      +$L35      +$N35</f>
        <v>1184000</v>
      </c>
      <c r="Q35" s="123">
        <f>$I35      +$K35      +$M35      +$O35</f>
        <v>1121084</v>
      </c>
      <c r="R35" s="63">
        <f>IF(($L35      =0),0,((($N35      -$L35      )/$L35      )*100))</f>
        <v>44.126074498567334</v>
      </c>
      <c r="S35" s="64">
        <f>IF(($M35      =0),0,((($O35      -$M35      )/$M35      )*100))</f>
        <v>86.512087015119448</v>
      </c>
      <c r="T35" s="63">
        <f>IF($E35   =0,0,($P35   /$E35   )*100)</f>
        <v>84.090909090909093</v>
      </c>
      <c r="U35" s="65">
        <f>IF($E35   =0,0,($Q35   /$E35   )*100)</f>
        <v>79.622443181818184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8498000</v>
      </c>
      <c r="C38" s="118">
        <v>-3838000</v>
      </c>
      <c r="D38" s="118"/>
      <c r="E38" s="118">
        <f t="shared" si="18"/>
        <v>4660000</v>
      </c>
      <c r="F38" s="119">
        <v>8498000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8498000</v>
      </c>
      <c r="C42" s="121">
        <f>SUM(C37:C41)</f>
        <v>-3838000</v>
      </c>
      <c r="D42" s="121"/>
      <c r="E42" s="121">
        <f t="shared" si="18"/>
        <v>4660000</v>
      </c>
      <c r="F42" s="122">
        <f t="shared" ref="F42:O42" si="25">SUM(F37:F41)</f>
        <v>8498000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12384000</v>
      </c>
      <c r="C53" s="118"/>
      <c r="D53" s="118"/>
      <c r="E53" s="118">
        <f t="shared" si="26"/>
        <v>12384000</v>
      </c>
      <c r="F53" s="119">
        <v>12384000</v>
      </c>
      <c r="G53" s="120">
        <v>9384000</v>
      </c>
      <c r="H53" s="119">
        <v>2123000</v>
      </c>
      <c r="I53" s="120">
        <v>726043</v>
      </c>
      <c r="J53" s="119">
        <v>1342000</v>
      </c>
      <c r="K53" s="120"/>
      <c r="L53" s="119"/>
      <c r="M53" s="120">
        <v>1180000</v>
      </c>
      <c r="N53" s="119">
        <v>944000</v>
      </c>
      <c r="O53" s="120">
        <v>690967</v>
      </c>
      <c r="P53" s="119">
        <f t="shared" si="27"/>
        <v>4409000</v>
      </c>
      <c r="Q53" s="120">
        <f t="shared" si="28"/>
        <v>2597010</v>
      </c>
      <c r="R53" s="59">
        <f t="shared" si="29"/>
        <v>0</v>
      </c>
      <c r="S53" s="60">
        <f t="shared" si="30"/>
        <v>-41.443474576271186</v>
      </c>
      <c r="T53" s="59">
        <f t="shared" si="31"/>
        <v>35.602390180878551</v>
      </c>
      <c r="U53" s="61">
        <f t="shared" si="32"/>
        <v>20.970687984496124</v>
      </c>
      <c r="V53" s="119">
        <v>1576000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12384000</v>
      </c>
      <c r="C55" s="121">
        <f>SUM(C44:C54)</f>
        <v>0</v>
      </c>
      <c r="D55" s="121"/>
      <c r="E55" s="121">
        <f t="shared" si="26"/>
        <v>12384000</v>
      </c>
      <c r="F55" s="122">
        <f t="shared" ref="F55:O55" si="33">SUM(F44:F54)</f>
        <v>12384000</v>
      </c>
      <c r="G55" s="123">
        <f t="shared" si="33"/>
        <v>9384000</v>
      </c>
      <c r="H55" s="122">
        <f t="shared" si="33"/>
        <v>2123000</v>
      </c>
      <c r="I55" s="123">
        <f t="shared" si="33"/>
        <v>726043</v>
      </c>
      <c r="J55" s="122">
        <f t="shared" si="33"/>
        <v>1342000</v>
      </c>
      <c r="K55" s="123">
        <f t="shared" si="33"/>
        <v>0</v>
      </c>
      <c r="L55" s="122">
        <f t="shared" si="33"/>
        <v>0</v>
      </c>
      <c r="M55" s="123">
        <f t="shared" si="33"/>
        <v>1180000</v>
      </c>
      <c r="N55" s="122">
        <f t="shared" si="33"/>
        <v>944000</v>
      </c>
      <c r="O55" s="123">
        <f t="shared" si="33"/>
        <v>690967</v>
      </c>
      <c r="P55" s="122">
        <f t="shared" si="27"/>
        <v>4409000</v>
      </c>
      <c r="Q55" s="123">
        <f t="shared" si="28"/>
        <v>2597010</v>
      </c>
      <c r="R55" s="63">
        <f t="shared" si="29"/>
        <v>0</v>
      </c>
      <c r="S55" s="64">
        <f t="shared" si="30"/>
        <v>-41.443474576271186</v>
      </c>
      <c r="T55" s="63">
        <f>IF((+$E45+$E47+$E49+$E50+$E53) =0,0,(P55   /(+$E45+$E47+$E49+$E50+$E53) )*100)</f>
        <v>35.602390180878551</v>
      </c>
      <c r="U55" s="65">
        <f>IF((+$E45+$E47+$E49+$E50+$E53) =0,0,(Q55   /(+$E45+$E47+$E49+$E50+$E53) )*100)</f>
        <v>20.970687984496124</v>
      </c>
      <c r="V55" s="122">
        <f>SUM(V44:V54)</f>
        <v>1576000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25290000</v>
      </c>
      <c r="C69" s="130">
        <f>SUM(C9:C16,C19:C25,C28:C31,C34,C37:C41,C44:C54,C57:C60,C63:C67)</f>
        <v>-3838000</v>
      </c>
      <c r="D69" s="130"/>
      <c r="E69" s="130">
        <f t="shared" si="35"/>
        <v>21452000</v>
      </c>
      <c r="F69" s="131">
        <f t="shared" ref="F69:O69" si="43">SUM(F9:F16,F19:F25,F28:F31,F34,F37:F41,F44:F54,F57:F60,F63:F67)</f>
        <v>25290000</v>
      </c>
      <c r="G69" s="132">
        <f t="shared" si="43"/>
        <v>13792000</v>
      </c>
      <c r="H69" s="131">
        <f t="shared" si="43"/>
        <v>2595000</v>
      </c>
      <c r="I69" s="132">
        <f t="shared" si="43"/>
        <v>1225616</v>
      </c>
      <c r="J69" s="131">
        <f t="shared" si="43"/>
        <v>2650000</v>
      </c>
      <c r="K69" s="132">
        <f t="shared" si="43"/>
        <v>319639</v>
      </c>
      <c r="L69" s="131">
        <f t="shared" si="43"/>
        <v>1437000</v>
      </c>
      <c r="M69" s="132">
        <f t="shared" si="43"/>
        <v>1285361</v>
      </c>
      <c r="N69" s="131">
        <f t="shared" si="43"/>
        <v>1911000</v>
      </c>
      <c r="O69" s="132">
        <f t="shared" si="43"/>
        <v>1167423</v>
      </c>
      <c r="P69" s="131">
        <f t="shared" si="36"/>
        <v>8593000</v>
      </c>
      <c r="Q69" s="132">
        <f t="shared" si="37"/>
        <v>3998039</v>
      </c>
      <c r="R69" s="72">
        <f t="shared" si="38"/>
        <v>32.985386221294362</v>
      </c>
      <c r="S69" s="73">
        <f t="shared" si="39"/>
        <v>-9.1754767726732016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51.173177703668415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23.809188899475942</v>
      </c>
      <c r="V69" s="131">
        <f>SUM(V9:V16,V19:V25,V28:V31,V34,V37:V41,V44:V54,V57:V60,V63:V67)</f>
        <v>8485000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23607000</v>
      </c>
      <c r="C71" s="118"/>
      <c r="D71" s="118"/>
      <c r="E71" s="118">
        <f>$B71      +$C71      +$D71</f>
        <v>23607000</v>
      </c>
      <c r="F71" s="119">
        <v>23607000</v>
      </c>
      <c r="G71" s="120">
        <v>23607000</v>
      </c>
      <c r="H71" s="119">
        <v>1689000</v>
      </c>
      <c r="I71" s="120">
        <v>1991861</v>
      </c>
      <c r="J71" s="119">
        <v>9081000</v>
      </c>
      <c r="K71" s="120">
        <v>3153443</v>
      </c>
      <c r="L71" s="119">
        <v>1506000</v>
      </c>
      <c r="M71" s="120">
        <v>1735018</v>
      </c>
      <c r="N71" s="119">
        <v>1545000</v>
      </c>
      <c r="O71" s="120">
        <v>1020082</v>
      </c>
      <c r="P71" s="119">
        <f>$H71      +$J71      +$L71      +$N71</f>
        <v>13821000</v>
      </c>
      <c r="Q71" s="120">
        <f>$I71      +$K71      +$M71      +$O71</f>
        <v>7900404</v>
      </c>
      <c r="R71" s="59">
        <f>IF(($L71      =0),0,((($N71      -$L71      )/$L71      )*100))</f>
        <v>2.5896414342629481</v>
      </c>
      <c r="S71" s="60">
        <f>IF(($M71      =0),0,((($O71      -$M71      )/$M71      )*100))</f>
        <v>-41.20625837887561</v>
      </c>
      <c r="T71" s="59">
        <f>IF(($E71      =0),0,(($P71      /$E71      )*100))</f>
        <v>58.546193925530567</v>
      </c>
      <c r="U71" s="61">
        <f>IF(($E71      =0),0,(($Q71      /$E71      )*100))</f>
        <v>33.466361672385311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23607000</v>
      </c>
      <c r="C73" s="127">
        <f>SUM(C71:C72)</f>
        <v>0</v>
      </c>
      <c r="D73" s="127"/>
      <c r="E73" s="127">
        <f>$B73      +$C73      +$D73</f>
        <v>23607000</v>
      </c>
      <c r="F73" s="128">
        <f t="shared" ref="F73:O73" si="44">SUM(F71:F72)</f>
        <v>23607000</v>
      </c>
      <c r="G73" s="129">
        <f t="shared" si="44"/>
        <v>23607000</v>
      </c>
      <c r="H73" s="128">
        <f t="shared" si="44"/>
        <v>1689000</v>
      </c>
      <c r="I73" s="129">
        <f t="shared" si="44"/>
        <v>1991861</v>
      </c>
      <c r="J73" s="128">
        <f t="shared" si="44"/>
        <v>9081000</v>
      </c>
      <c r="K73" s="129">
        <f t="shared" si="44"/>
        <v>3153443</v>
      </c>
      <c r="L73" s="128">
        <f t="shared" si="44"/>
        <v>1506000</v>
      </c>
      <c r="M73" s="129">
        <f t="shared" si="44"/>
        <v>1735018</v>
      </c>
      <c r="N73" s="128">
        <f t="shared" si="44"/>
        <v>1545000</v>
      </c>
      <c r="O73" s="129">
        <f t="shared" si="44"/>
        <v>1020082</v>
      </c>
      <c r="P73" s="128">
        <f>$H73      +$J73      +$L73      +$N73</f>
        <v>13821000</v>
      </c>
      <c r="Q73" s="129">
        <f>$I73      +$K73      +$M73      +$O73</f>
        <v>7900404</v>
      </c>
      <c r="R73" s="68">
        <f>IF(($L73      =0),0,((($N73      -$L73      )/$L73      )*100))</f>
        <v>2.5896414342629481</v>
      </c>
      <c r="S73" s="69">
        <f>IF(($M73      =0),0,((($O73      -$M73      )/$M73      )*100))</f>
        <v>-41.20625837887561</v>
      </c>
      <c r="T73" s="68">
        <f>IF(($E71      =0),0,(($P71      /$E71      )*100))</f>
        <v>58.546193925530567</v>
      </c>
      <c r="U73" s="70">
        <f>IF($E71   =0,0,($Q71   /$E71 )*100)</f>
        <v>33.466361672385311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23607000</v>
      </c>
      <c r="C74" s="130">
        <f>SUM(C71:C72)</f>
        <v>0</v>
      </c>
      <c r="D74" s="130"/>
      <c r="E74" s="130">
        <f>$B74      +$C74      +$D74</f>
        <v>23607000</v>
      </c>
      <c r="F74" s="131">
        <f t="shared" ref="F74:O74" si="45">SUM(F71:F72)</f>
        <v>23607000</v>
      </c>
      <c r="G74" s="132">
        <f t="shared" si="45"/>
        <v>23607000</v>
      </c>
      <c r="H74" s="131">
        <f t="shared" si="45"/>
        <v>1689000</v>
      </c>
      <c r="I74" s="132">
        <f t="shared" si="45"/>
        <v>1991861</v>
      </c>
      <c r="J74" s="131">
        <f t="shared" si="45"/>
        <v>9081000</v>
      </c>
      <c r="K74" s="132">
        <f t="shared" si="45"/>
        <v>3153443</v>
      </c>
      <c r="L74" s="131">
        <f t="shared" si="45"/>
        <v>1506000</v>
      </c>
      <c r="M74" s="132">
        <f t="shared" si="45"/>
        <v>1735018</v>
      </c>
      <c r="N74" s="131">
        <f t="shared" si="45"/>
        <v>1545000</v>
      </c>
      <c r="O74" s="132">
        <f t="shared" si="45"/>
        <v>1020082</v>
      </c>
      <c r="P74" s="131">
        <f>$H74      +$J74      +$L74      +$N74</f>
        <v>13821000</v>
      </c>
      <c r="Q74" s="132">
        <f>$I74      +$K74      +$M74      +$O74</f>
        <v>7900404</v>
      </c>
      <c r="R74" s="72">
        <f>IF(($L74      =0),0,((($N74      -$L74      )/$L74      )*100))</f>
        <v>2.5896414342629481</v>
      </c>
      <c r="S74" s="73">
        <f>IF(($M74      =0),0,((($O74      -$M74      )/$M74      )*100))</f>
        <v>-41.20625837887561</v>
      </c>
      <c r="T74" s="72">
        <f>IF(($E71      =0),0,(($P71      /$E71      )*100))</f>
        <v>58.546193925530567</v>
      </c>
      <c r="U74" s="76">
        <f>IF($E71   =0,0,($Q71   /$E71 )*100)</f>
        <v>33.466361672385311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48897000</v>
      </c>
      <c r="C75" s="130">
        <f>SUM(C9:C16,C19:C25,C28:C31,C34,C37:C41,C44:C54,C57:C60,C63:C67,C71:C72)</f>
        <v>-3838000</v>
      </c>
      <c r="D75" s="130"/>
      <c r="E75" s="130">
        <f>$B75      +$C75      +$D75</f>
        <v>45059000</v>
      </c>
      <c r="F75" s="131">
        <f t="shared" ref="F75:O75" si="46">SUM(F9:F16,F19:F25,F28:F31,F34,F37:F41,F44:F54,F57:F60,F63:F67,F71:F72)</f>
        <v>48897000</v>
      </c>
      <c r="G75" s="132">
        <f t="shared" si="46"/>
        <v>37399000</v>
      </c>
      <c r="H75" s="131">
        <f t="shared" si="46"/>
        <v>4284000</v>
      </c>
      <c r="I75" s="132">
        <f t="shared" si="46"/>
        <v>3217477</v>
      </c>
      <c r="J75" s="131">
        <f t="shared" si="46"/>
        <v>11731000</v>
      </c>
      <c r="K75" s="132">
        <f t="shared" si="46"/>
        <v>3473082</v>
      </c>
      <c r="L75" s="131">
        <f t="shared" si="46"/>
        <v>2943000</v>
      </c>
      <c r="M75" s="132">
        <f t="shared" si="46"/>
        <v>3020379</v>
      </c>
      <c r="N75" s="131">
        <f t="shared" si="46"/>
        <v>3456000</v>
      </c>
      <c r="O75" s="132">
        <f t="shared" si="46"/>
        <v>2187505</v>
      </c>
      <c r="P75" s="131">
        <f>$H75      +$J75      +$L75      +$N75</f>
        <v>22414000</v>
      </c>
      <c r="Q75" s="132">
        <f>$I75      +$K75      +$M75      +$O75</f>
        <v>11898443</v>
      </c>
      <c r="R75" s="72">
        <f>IF(($L75      =0),0,((($N75      -$L75      )/$L75      )*100))</f>
        <v>17.431192660550458</v>
      </c>
      <c r="S75" s="73">
        <f>IF(($M75      =0),0,((($O75      -$M75      )/$M75      )*100))</f>
        <v>-27.575148681672069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55.481571326022916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29.452320601995098</v>
      </c>
      <c r="V75" s="131">
        <f>SUM(V9:V16,V19:V25,V28:V31,V34,V37:V41,V44:V54,V57:V60,V63:V67,V71:V72)</f>
        <v>8485000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137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138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139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140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141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142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143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144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145</v>
      </c>
    </row>
    <row r="118" spans="1:23" x14ac:dyDescent="0.2">
      <c r="A118" s="35" t="s">
        <v>146</v>
      </c>
    </row>
    <row r="119" spans="1:23" x14ac:dyDescent="0.2">
      <c r="A119" s="35" t="s">
        <v>147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148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149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150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CaZCPe/U/LsAcBRO/WARvJEUZ/KG6UKrABOHVEncIsE1i9k8pAZm/jxf0bqBY5SsEsqSmp8yg5aa7i/AJ1TAwA==" saltValue="y5SR1mZLBmsLpmz6FsctE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131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2300000</v>
      </c>
      <c r="C10" s="118"/>
      <c r="D10" s="118"/>
      <c r="E10" s="118">
        <f t="shared" ref="E10:E17" si="0">$B10      +$C10      +$D10</f>
        <v>2300000</v>
      </c>
      <c r="F10" s="119">
        <v>2300000</v>
      </c>
      <c r="G10" s="120">
        <v>2300000</v>
      </c>
      <c r="H10" s="119">
        <v>1430000</v>
      </c>
      <c r="I10" s="120"/>
      <c r="J10" s="119">
        <v>522000</v>
      </c>
      <c r="K10" s="120"/>
      <c r="L10" s="119">
        <v>45000</v>
      </c>
      <c r="M10" s="120"/>
      <c r="N10" s="119">
        <v>15000</v>
      </c>
      <c r="O10" s="120"/>
      <c r="P10" s="119">
        <f t="shared" ref="P10:P17" si="1">$H10      +$J10      +$L10      +$N10</f>
        <v>2012000</v>
      </c>
      <c r="Q10" s="120">
        <f t="shared" ref="Q10:Q17" si="2">$I10      +$K10      +$M10      +$O10</f>
        <v>0</v>
      </c>
      <c r="R10" s="59">
        <f t="shared" ref="R10:R17" si="3">IF(($L10      =0),0,((($N10      -$L10      )/$L10      )*100))</f>
        <v>-66.666666666666657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87.478260869565219</v>
      </c>
      <c r="U10" s="61">
        <f t="shared" ref="U10:U17" si="6">IF(($E10      =0),0,(($Q10      /$E10      )*100))</f>
        <v>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2300000</v>
      </c>
      <c r="C17" s="121">
        <f>SUM(C9:C16)</f>
        <v>0</v>
      </c>
      <c r="D17" s="121"/>
      <c r="E17" s="121">
        <f t="shared" si="0"/>
        <v>2300000</v>
      </c>
      <c r="F17" s="122">
        <f t="shared" ref="F17:O17" si="7">SUM(F9:F16)</f>
        <v>2300000</v>
      </c>
      <c r="G17" s="123">
        <f t="shared" si="7"/>
        <v>2300000</v>
      </c>
      <c r="H17" s="122">
        <f t="shared" si="7"/>
        <v>1430000</v>
      </c>
      <c r="I17" s="123">
        <f t="shared" si="7"/>
        <v>0</v>
      </c>
      <c r="J17" s="122">
        <f t="shared" si="7"/>
        <v>522000</v>
      </c>
      <c r="K17" s="123">
        <f t="shared" si="7"/>
        <v>0</v>
      </c>
      <c r="L17" s="122">
        <f t="shared" si="7"/>
        <v>45000</v>
      </c>
      <c r="M17" s="123">
        <f t="shared" si="7"/>
        <v>0</v>
      </c>
      <c r="N17" s="122">
        <f t="shared" si="7"/>
        <v>15000</v>
      </c>
      <c r="O17" s="123">
        <f t="shared" si="7"/>
        <v>0</v>
      </c>
      <c r="P17" s="122">
        <f t="shared" si="1"/>
        <v>2012000</v>
      </c>
      <c r="Q17" s="123">
        <f t="shared" si="2"/>
        <v>0</v>
      </c>
      <c r="R17" s="63">
        <f t="shared" si="3"/>
        <v>-66.666666666666657</v>
      </c>
      <c r="S17" s="64">
        <f t="shared" si="4"/>
        <v>0</v>
      </c>
      <c r="T17" s="63">
        <f>IF((SUM($E9:$E14))=0,0,(P17/(SUM($E9:$E14))*100))</f>
        <v>87.478260869565219</v>
      </c>
      <c r="U17" s="65">
        <f>IF((SUM($E9:$E14))=0,0,(Q17/(SUM($E9:$E14))*100))</f>
        <v>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2820000</v>
      </c>
      <c r="C31" s="118"/>
      <c r="D31" s="118"/>
      <c r="E31" s="118">
        <f>$B31      +$C31      +$D31</f>
        <v>2820000</v>
      </c>
      <c r="F31" s="119">
        <v>2820000</v>
      </c>
      <c r="G31" s="120">
        <v>2820000</v>
      </c>
      <c r="H31" s="119">
        <v>407000</v>
      </c>
      <c r="I31" s="120"/>
      <c r="J31" s="119">
        <v>889000</v>
      </c>
      <c r="K31" s="120"/>
      <c r="L31" s="119">
        <v>886000</v>
      </c>
      <c r="M31" s="120"/>
      <c r="N31" s="119"/>
      <c r="O31" s="120"/>
      <c r="P31" s="119">
        <f>$H31      +$J31      +$L31      +$N31</f>
        <v>2182000</v>
      </c>
      <c r="Q31" s="120">
        <f>$I31      +$K31      +$M31      +$O31</f>
        <v>0</v>
      </c>
      <c r="R31" s="59">
        <f>IF(($L31      =0),0,((($N31      -$L31      )/$L31      )*100))</f>
        <v>-100</v>
      </c>
      <c r="S31" s="60">
        <f>IF(($M31      =0),0,((($O31      -$M31      )/$M31      )*100))</f>
        <v>0</v>
      </c>
      <c r="T31" s="59">
        <f>IF(($E31      =0),0,(($P31      /$E31      )*100))</f>
        <v>77.37588652482269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2820000</v>
      </c>
      <c r="C32" s="121">
        <f>SUM(C28:C31)</f>
        <v>0</v>
      </c>
      <c r="D32" s="121"/>
      <c r="E32" s="121">
        <f>$B32      +$C32      +$D32</f>
        <v>2820000</v>
      </c>
      <c r="F32" s="122">
        <f t="shared" ref="F32:O32" si="16">SUM(F28:F31)</f>
        <v>2820000</v>
      </c>
      <c r="G32" s="123">
        <f t="shared" si="16"/>
        <v>2820000</v>
      </c>
      <c r="H32" s="122">
        <f t="shared" si="16"/>
        <v>407000</v>
      </c>
      <c r="I32" s="123">
        <f t="shared" si="16"/>
        <v>0</v>
      </c>
      <c r="J32" s="122">
        <f t="shared" si="16"/>
        <v>889000</v>
      </c>
      <c r="K32" s="123">
        <f t="shared" si="16"/>
        <v>0</v>
      </c>
      <c r="L32" s="122">
        <f t="shared" si="16"/>
        <v>886000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2182000</v>
      </c>
      <c r="Q32" s="123">
        <f>$I32      +$K32      +$M32      +$O32</f>
        <v>0</v>
      </c>
      <c r="R32" s="63">
        <f>IF(($L32      =0),0,((($N32      -$L32      )/$L32      )*100))</f>
        <v>-100</v>
      </c>
      <c r="S32" s="64">
        <f>IF(($M32      =0),0,((($O32      -$M32      )/$M32      )*100))</f>
        <v>0</v>
      </c>
      <c r="T32" s="63">
        <f>IF($E32   =0,0,($P32   /$E32   )*100)</f>
        <v>77.37588652482269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1968000</v>
      </c>
      <c r="C34" s="118"/>
      <c r="D34" s="118"/>
      <c r="E34" s="118">
        <f>$B34      +$C34      +$D34</f>
        <v>1968000</v>
      </c>
      <c r="F34" s="119">
        <v>1968000</v>
      </c>
      <c r="G34" s="120">
        <v>1968000</v>
      </c>
      <c r="H34" s="119">
        <v>492000</v>
      </c>
      <c r="I34" s="120"/>
      <c r="J34" s="119">
        <v>721000</v>
      </c>
      <c r="K34" s="120"/>
      <c r="L34" s="119"/>
      <c r="M34" s="120"/>
      <c r="N34" s="119"/>
      <c r="O34" s="120"/>
      <c r="P34" s="119">
        <f>$H34      +$J34      +$L34      +$N34</f>
        <v>1213000</v>
      </c>
      <c r="Q34" s="120">
        <f>$I34      +$K34      +$M34      +$O34</f>
        <v>0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61.636178861788615</v>
      </c>
      <c r="U34" s="61">
        <f>IF(($E34      =0),0,(($Q34      /$E34      )*100))</f>
        <v>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1968000</v>
      </c>
      <c r="C35" s="121">
        <f>C34</f>
        <v>0</v>
      </c>
      <c r="D35" s="121"/>
      <c r="E35" s="121">
        <f>$B35      +$C35      +$D35</f>
        <v>1968000</v>
      </c>
      <c r="F35" s="122">
        <f t="shared" ref="F35:O35" si="17">F34</f>
        <v>1968000</v>
      </c>
      <c r="G35" s="123">
        <f t="shared" si="17"/>
        <v>1968000</v>
      </c>
      <c r="H35" s="122">
        <f t="shared" si="17"/>
        <v>492000</v>
      </c>
      <c r="I35" s="123">
        <f t="shared" si="17"/>
        <v>0</v>
      </c>
      <c r="J35" s="122">
        <f t="shared" si="17"/>
        <v>721000</v>
      </c>
      <c r="K35" s="123">
        <f t="shared" si="17"/>
        <v>0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1213000</v>
      </c>
      <c r="Q35" s="123">
        <f>$I35      +$K35      +$M35      +$O35</f>
        <v>0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61.636178861788615</v>
      </c>
      <c r="U35" s="65">
        <f>IF($E35   =0,0,($Q35   /$E35   )*100)</f>
        <v>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5000000</v>
      </c>
      <c r="C40" s="118"/>
      <c r="D40" s="118"/>
      <c r="E40" s="118">
        <f t="shared" si="18"/>
        <v>5000000</v>
      </c>
      <c r="F40" s="119">
        <v>5000000</v>
      </c>
      <c r="G40" s="120">
        <v>5000000</v>
      </c>
      <c r="H40" s="119">
        <v>42000</v>
      </c>
      <c r="I40" s="120"/>
      <c r="J40" s="119">
        <v>42000</v>
      </c>
      <c r="K40" s="120"/>
      <c r="L40" s="119">
        <v>3165000</v>
      </c>
      <c r="M40" s="120"/>
      <c r="N40" s="119">
        <v>1751000</v>
      </c>
      <c r="O40" s="120"/>
      <c r="P40" s="119">
        <f t="shared" si="19"/>
        <v>5000000</v>
      </c>
      <c r="Q40" s="120">
        <f t="shared" si="20"/>
        <v>0</v>
      </c>
      <c r="R40" s="59">
        <f t="shared" si="21"/>
        <v>-44.67614533965245</v>
      </c>
      <c r="S40" s="60">
        <f t="shared" si="22"/>
        <v>0</v>
      </c>
      <c r="T40" s="59">
        <f t="shared" si="23"/>
        <v>100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5000000</v>
      </c>
      <c r="C42" s="121">
        <f>SUM(C37:C41)</f>
        <v>0</v>
      </c>
      <c r="D42" s="121"/>
      <c r="E42" s="121">
        <f t="shared" si="18"/>
        <v>5000000</v>
      </c>
      <c r="F42" s="122">
        <f t="shared" ref="F42:O42" si="25">SUM(F37:F41)</f>
        <v>5000000</v>
      </c>
      <c r="G42" s="123">
        <f t="shared" si="25"/>
        <v>5000000</v>
      </c>
      <c r="H42" s="122">
        <f t="shared" si="25"/>
        <v>42000</v>
      </c>
      <c r="I42" s="123">
        <f t="shared" si="25"/>
        <v>0</v>
      </c>
      <c r="J42" s="122">
        <f t="shared" si="25"/>
        <v>42000</v>
      </c>
      <c r="K42" s="123">
        <f t="shared" si="25"/>
        <v>0</v>
      </c>
      <c r="L42" s="122">
        <f t="shared" si="25"/>
        <v>3165000</v>
      </c>
      <c r="M42" s="123">
        <f t="shared" si="25"/>
        <v>0</v>
      </c>
      <c r="N42" s="122">
        <f t="shared" si="25"/>
        <v>1751000</v>
      </c>
      <c r="O42" s="123">
        <f t="shared" si="25"/>
        <v>0</v>
      </c>
      <c r="P42" s="122">
        <f t="shared" si="19"/>
        <v>5000000</v>
      </c>
      <c r="Q42" s="123">
        <f t="shared" si="20"/>
        <v>0</v>
      </c>
      <c r="R42" s="63">
        <f t="shared" si="21"/>
        <v>-44.67614533965245</v>
      </c>
      <c r="S42" s="64">
        <f t="shared" si="22"/>
        <v>0</v>
      </c>
      <c r="T42" s="63">
        <f>IF((+$E37+$E40) =0,0,(P42   /(+$E37+$E40) )*100)</f>
        <v>100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12088000</v>
      </c>
      <c r="C69" s="130">
        <f>SUM(C9:C16,C19:C25,C28:C31,C34,C37:C41,C44:C54,C57:C60,C63:C67)</f>
        <v>0</v>
      </c>
      <c r="D69" s="130"/>
      <c r="E69" s="130">
        <f t="shared" si="35"/>
        <v>12088000</v>
      </c>
      <c r="F69" s="131">
        <f t="shared" ref="F69:O69" si="43">SUM(F9:F16,F19:F25,F28:F31,F34,F37:F41,F44:F54,F57:F60,F63:F67)</f>
        <v>12088000</v>
      </c>
      <c r="G69" s="132">
        <f t="shared" si="43"/>
        <v>12088000</v>
      </c>
      <c r="H69" s="131">
        <f t="shared" si="43"/>
        <v>2371000</v>
      </c>
      <c r="I69" s="132">
        <f t="shared" si="43"/>
        <v>0</v>
      </c>
      <c r="J69" s="131">
        <f t="shared" si="43"/>
        <v>2174000</v>
      </c>
      <c r="K69" s="132">
        <f t="shared" si="43"/>
        <v>0</v>
      </c>
      <c r="L69" s="131">
        <f t="shared" si="43"/>
        <v>4096000</v>
      </c>
      <c r="M69" s="132">
        <f t="shared" si="43"/>
        <v>0</v>
      </c>
      <c r="N69" s="131">
        <f t="shared" si="43"/>
        <v>1766000</v>
      </c>
      <c r="O69" s="132">
        <f t="shared" si="43"/>
        <v>0</v>
      </c>
      <c r="P69" s="131">
        <f t="shared" si="36"/>
        <v>10407000</v>
      </c>
      <c r="Q69" s="132">
        <f t="shared" si="37"/>
        <v>0</v>
      </c>
      <c r="R69" s="72">
        <f t="shared" si="38"/>
        <v>-56.884765625</v>
      </c>
      <c r="S69" s="73">
        <f t="shared" si="39"/>
        <v>0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86.093646591661155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0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/>
      <c r="C71" s="118"/>
      <c r="D71" s="118"/>
      <c r="E71" s="118">
        <f>$B71      +$C71      +$D71</f>
        <v>0</v>
      </c>
      <c r="F71" s="119"/>
      <c r="G71" s="120"/>
      <c r="H71" s="119"/>
      <c r="I71" s="120"/>
      <c r="J71" s="119"/>
      <c r="K71" s="120"/>
      <c r="L71" s="119"/>
      <c r="M71" s="120"/>
      <c r="N71" s="119"/>
      <c r="O71" s="120"/>
      <c r="P71" s="119">
        <f>$H71      +$J71      +$L71      +$N71</f>
        <v>0</v>
      </c>
      <c r="Q71" s="120">
        <f>$I71      +$K71      +$M71      +$O71</f>
        <v>0</v>
      </c>
      <c r="R71" s="59">
        <f>IF(($L71      =0),0,((($N71      -$L71      )/$L71      )*100))</f>
        <v>0</v>
      </c>
      <c r="S71" s="60">
        <f>IF(($M71      =0),0,((($O71      -$M71      )/$M71      )*100))</f>
        <v>0</v>
      </c>
      <c r="T71" s="59">
        <f>IF(($E71      =0),0,(($P71      /$E71      )*100))</f>
        <v>0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0</v>
      </c>
      <c r="C73" s="127">
        <f>SUM(C71:C72)</f>
        <v>0</v>
      </c>
      <c r="D73" s="127"/>
      <c r="E73" s="127">
        <f>$B73      +$C73      +$D73</f>
        <v>0</v>
      </c>
      <c r="F73" s="128">
        <f t="shared" ref="F73:O73" si="44">SUM(F71:F72)</f>
        <v>0</v>
      </c>
      <c r="G73" s="129">
        <f t="shared" si="44"/>
        <v>0</v>
      </c>
      <c r="H73" s="128">
        <f t="shared" si="44"/>
        <v>0</v>
      </c>
      <c r="I73" s="129">
        <f t="shared" si="44"/>
        <v>0</v>
      </c>
      <c r="J73" s="128">
        <f t="shared" si="44"/>
        <v>0</v>
      </c>
      <c r="K73" s="129">
        <f t="shared" si="44"/>
        <v>0</v>
      </c>
      <c r="L73" s="128">
        <f t="shared" si="44"/>
        <v>0</v>
      </c>
      <c r="M73" s="129">
        <f t="shared" si="44"/>
        <v>0</v>
      </c>
      <c r="N73" s="128">
        <f t="shared" si="44"/>
        <v>0</v>
      </c>
      <c r="O73" s="129">
        <f t="shared" si="44"/>
        <v>0</v>
      </c>
      <c r="P73" s="128">
        <f>$H73      +$J73      +$L73      +$N73</f>
        <v>0</v>
      </c>
      <c r="Q73" s="129">
        <f>$I73      +$K73      +$M73      +$O73</f>
        <v>0</v>
      </c>
      <c r="R73" s="68">
        <f>IF(($L73      =0),0,((($N73      -$L73      )/$L73      )*100))</f>
        <v>0</v>
      </c>
      <c r="S73" s="69">
        <f>IF(($M73      =0),0,((($O73      -$M73      )/$M73      )*100))</f>
        <v>0</v>
      </c>
      <c r="T73" s="68">
        <f>IF(($E71      =0),0,(($P71      /$E71      )*100))</f>
        <v>0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0</v>
      </c>
      <c r="C74" s="130">
        <f>SUM(C71:C72)</f>
        <v>0</v>
      </c>
      <c r="D74" s="130"/>
      <c r="E74" s="130">
        <f>$B74      +$C74      +$D74</f>
        <v>0</v>
      </c>
      <c r="F74" s="131">
        <f t="shared" ref="F74:O74" si="45">SUM(F71:F72)</f>
        <v>0</v>
      </c>
      <c r="G74" s="132">
        <f t="shared" si="45"/>
        <v>0</v>
      </c>
      <c r="H74" s="131">
        <f t="shared" si="45"/>
        <v>0</v>
      </c>
      <c r="I74" s="132">
        <f t="shared" si="45"/>
        <v>0</v>
      </c>
      <c r="J74" s="131">
        <f t="shared" si="45"/>
        <v>0</v>
      </c>
      <c r="K74" s="132">
        <f t="shared" si="45"/>
        <v>0</v>
      </c>
      <c r="L74" s="131">
        <f t="shared" si="45"/>
        <v>0</v>
      </c>
      <c r="M74" s="132">
        <f t="shared" si="45"/>
        <v>0</v>
      </c>
      <c r="N74" s="131">
        <f t="shared" si="45"/>
        <v>0</v>
      </c>
      <c r="O74" s="132">
        <f t="shared" si="45"/>
        <v>0</v>
      </c>
      <c r="P74" s="131">
        <f>$H74      +$J74      +$L74      +$N74</f>
        <v>0</v>
      </c>
      <c r="Q74" s="132">
        <f>$I74      +$K74      +$M74      +$O74</f>
        <v>0</v>
      </c>
      <c r="R74" s="72">
        <f>IF(($L74      =0),0,((($N74      -$L74      )/$L74      )*100))</f>
        <v>0</v>
      </c>
      <c r="S74" s="73">
        <f>IF(($M74      =0),0,((($O74      -$M74      )/$M74      )*100))</f>
        <v>0</v>
      </c>
      <c r="T74" s="72">
        <f>IF(($E71      =0),0,(($P71      /$E71      )*100))</f>
        <v>0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12088000</v>
      </c>
      <c r="C75" s="130">
        <f>SUM(C9:C16,C19:C25,C28:C31,C34,C37:C41,C44:C54,C57:C60,C63:C67,C71:C72)</f>
        <v>0</v>
      </c>
      <c r="D75" s="130"/>
      <c r="E75" s="130">
        <f>$B75      +$C75      +$D75</f>
        <v>12088000</v>
      </c>
      <c r="F75" s="131">
        <f t="shared" ref="F75:O75" si="46">SUM(F9:F16,F19:F25,F28:F31,F34,F37:F41,F44:F54,F57:F60,F63:F67,F71:F72)</f>
        <v>12088000</v>
      </c>
      <c r="G75" s="132">
        <f t="shared" si="46"/>
        <v>12088000</v>
      </c>
      <c r="H75" s="131">
        <f t="shared" si="46"/>
        <v>2371000</v>
      </c>
      <c r="I75" s="132">
        <f t="shared" si="46"/>
        <v>0</v>
      </c>
      <c r="J75" s="131">
        <f t="shared" si="46"/>
        <v>2174000</v>
      </c>
      <c r="K75" s="132">
        <f t="shared" si="46"/>
        <v>0</v>
      </c>
      <c r="L75" s="131">
        <f t="shared" si="46"/>
        <v>4096000</v>
      </c>
      <c r="M75" s="132">
        <f t="shared" si="46"/>
        <v>0</v>
      </c>
      <c r="N75" s="131">
        <f t="shared" si="46"/>
        <v>1766000</v>
      </c>
      <c r="O75" s="132">
        <f t="shared" si="46"/>
        <v>0</v>
      </c>
      <c r="P75" s="131">
        <f>$H75      +$J75      +$L75      +$N75</f>
        <v>10407000</v>
      </c>
      <c r="Q75" s="132">
        <f>$I75      +$K75      +$M75      +$O75</f>
        <v>0</v>
      </c>
      <c r="R75" s="72">
        <f>IF(($L75      =0),0,((($N75      -$L75      )/$L75      )*100))</f>
        <v>-56.884765625</v>
      </c>
      <c r="S75" s="73">
        <f>IF(($M75      =0),0,((($O75      -$M75      )/$M75      )*100))</f>
        <v>0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86.093646591661155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0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137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138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139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140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141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142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143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144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145</v>
      </c>
    </row>
    <row r="118" spans="1:23" x14ac:dyDescent="0.2">
      <c r="A118" s="35" t="s">
        <v>146</v>
      </c>
    </row>
    <row r="119" spans="1:23" x14ac:dyDescent="0.2">
      <c r="A119" s="35" t="s">
        <v>147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148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149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150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pA/Gl6xXtCUI7DghhiK/UhjB86McC7Cd6XawOHI60jnK6NLxbnvcPwIBEfn6RirhEHoSfCjXaPkLbE1o5NLWjw==" saltValue="OG2QYelRxloFXbUoZegY7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2300000</v>
      </c>
      <c r="C10" s="118"/>
      <c r="D10" s="118"/>
      <c r="E10" s="118">
        <f t="shared" ref="E10:E17" si="0">$B10      +$C10      +$D10</f>
        <v>2300000</v>
      </c>
      <c r="F10" s="119">
        <v>2300000</v>
      </c>
      <c r="G10" s="120">
        <v>2300000</v>
      </c>
      <c r="H10" s="119">
        <v>614000</v>
      </c>
      <c r="I10" s="120"/>
      <c r="J10" s="119">
        <v>554000</v>
      </c>
      <c r="K10" s="120">
        <v>1156260</v>
      </c>
      <c r="L10" s="119">
        <v>330000</v>
      </c>
      <c r="M10" s="120">
        <v>330259</v>
      </c>
      <c r="N10" s="119">
        <v>772000</v>
      </c>
      <c r="O10" s="120">
        <v>411238</v>
      </c>
      <c r="P10" s="119">
        <f t="shared" ref="P10:P17" si="1">$H10      +$J10      +$L10      +$N10</f>
        <v>2270000</v>
      </c>
      <c r="Q10" s="120">
        <f t="shared" ref="Q10:Q17" si="2">$I10      +$K10      +$M10      +$O10</f>
        <v>1897757</v>
      </c>
      <c r="R10" s="59">
        <f t="shared" ref="R10:R17" si="3">IF(($L10      =0),0,((($N10      -$L10      )/$L10      )*100))</f>
        <v>133.93939393939394</v>
      </c>
      <c r="S10" s="60">
        <f t="shared" ref="S10:S17" si="4">IF(($M10      =0),0,((($O10      -$M10      )/$M10      )*100))</f>
        <v>24.519846544681599</v>
      </c>
      <c r="T10" s="59">
        <f t="shared" ref="T10:T17" si="5">IF(($E10      =0),0,(($P10      /$E10      )*100))</f>
        <v>98.695652173913047</v>
      </c>
      <c r="U10" s="61">
        <f t="shared" ref="U10:U17" si="6">IF(($E10      =0),0,(($Q10      /$E10      )*100))</f>
        <v>82.511173913043478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2300000</v>
      </c>
      <c r="C17" s="121">
        <f>SUM(C9:C16)</f>
        <v>0</v>
      </c>
      <c r="D17" s="121"/>
      <c r="E17" s="121">
        <f t="shared" si="0"/>
        <v>2300000</v>
      </c>
      <c r="F17" s="122">
        <f t="shared" ref="F17:O17" si="7">SUM(F9:F16)</f>
        <v>2300000</v>
      </c>
      <c r="G17" s="123">
        <f t="shared" si="7"/>
        <v>2300000</v>
      </c>
      <c r="H17" s="122">
        <f t="shared" si="7"/>
        <v>614000</v>
      </c>
      <c r="I17" s="123">
        <f t="shared" si="7"/>
        <v>0</v>
      </c>
      <c r="J17" s="122">
        <f t="shared" si="7"/>
        <v>554000</v>
      </c>
      <c r="K17" s="123">
        <f t="shared" si="7"/>
        <v>1156260</v>
      </c>
      <c r="L17" s="122">
        <f t="shared" si="7"/>
        <v>330000</v>
      </c>
      <c r="M17" s="123">
        <f t="shared" si="7"/>
        <v>330259</v>
      </c>
      <c r="N17" s="122">
        <f t="shared" si="7"/>
        <v>772000</v>
      </c>
      <c r="O17" s="123">
        <f t="shared" si="7"/>
        <v>411238</v>
      </c>
      <c r="P17" s="122">
        <f t="shared" si="1"/>
        <v>2270000</v>
      </c>
      <c r="Q17" s="123">
        <f t="shared" si="2"/>
        <v>1897757</v>
      </c>
      <c r="R17" s="63">
        <f t="shared" si="3"/>
        <v>133.93939393939394</v>
      </c>
      <c r="S17" s="64">
        <f t="shared" si="4"/>
        <v>24.519846544681599</v>
      </c>
      <c r="T17" s="63">
        <f>IF((SUM($E9:$E14))=0,0,(P17/(SUM($E9:$E14))*100))</f>
        <v>98.695652173913047</v>
      </c>
      <c r="U17" s="65">
        <f>IF((SUM($E9:$E14))=0,0,(Q17/(SUM($E9:$E14))*100))</f>
        <v>82.511173913043478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1496000</v>
      </c>
      <c r="C34" s="118"/>
      <c r="D34" s="118"/>
      <c r="E34" s="118">
        <f>$B34      +$C34      +$D34</f>
        <v>1496000</v>
      </c>
      <c r="F34" s="119">
        <v>1496000</v>
      </c>
      <c r="G34" s="120">
        <v>1496000</v>
      </c>
      <c r="H34" s="119">
        <v>327000</v>
      </c>
      <c r="I34" s="120"/>
      <c r="J34" s="119">
        <v>326000</v>
      </c>
      <c r="K34" s="120">
        <v>550087</v>
      </c>
      <c r="L34" s="119">
        <v>132000</v>
      </c>
      <c r="M34" s="120">
        <v>222782</v>
      </c>
      <c r="N34" s="119">
        <v>439000</v>
      </c>
      <c r="O34" s="120">
        <v>524907</v>
      </c>
      <c r="P34" s="119">
        <f>$H34      +$J34      +$L34      +$N34</f>
        <v>1224000</v>
      </c>
      <c r="Q34" s="120">
        <f>$I34      +$K34      +$M34      +$O34</f>
        <v>1297776</v>
      </c>
      <c r="R34" s="59">
        <f>IF(($L34      =0),0,((($N34      -$L34      )/$L34      )*100))</f>
        <v>232.57575757575756</v>
      </c>
      <c r="S34" s="60">
        <f>IF(($M34      =0),0,((($O34      -$M34      )/$M34      )*100))</f>
        <v>135.61463673007694</v>
      </c>
      <c r="T34" s="59">
        <f>IF(($E34      =0),0,(($P34      /$E34      )*100))</f>
        <v>81.818181818181827</v>
      </c>
      <c r="U34" s="61">
        <f>IF(($E34      =0),0,(($Q34      /$E34      )*100))</f>
        <v>86.749732620320856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1496000</v>
      </c>
      <c r="C35" s="121">
        <f>C34</f>
        <v>0</v>
      </c>
      <c r="D35" s="121"/>
      <c r="E35" s="121">
        <f>$B35      +$C35      +$D35</f>
        <v>1496000</v>
      </c>
      <c r="F35" s="122">
        <f t="shared" ref="F35:O35" si="17">F34</f>
        <v>1496000</v>
      </c>
      <c r="G35" s="123">
        <f t="shared" si="17"/>
        <v>1496000</v>
      </c>
      <c r="H35" s="122">
        <f t="shared" si="17"/>
        <v>327000</v>
      </c>
      <c r="I35" s="123">
        <f t="shared" si="17"/>
        <v>0</v>
      </c>
      <c r="J35" s="122">
        <f t="shared" si="17"/>
        <v>326000</v>
      </c>
      <c r="K35" s="123">
        <f t="shared" si="17"/>
        <v>550087</v>
      </c>
      <c r="L35" s="122">
        <f t="shared" si="17"/>
        <v>132000</v>
      </c>
      <c r="M35" s="123">
        <f t="shared" si="17"/>
        <v>222782</v>
      </c>
      <c r="N35" s="122">
        <f t="shared" si="17"/>
        <v>439000</v>
      </c>
      <c r="O35" s="123">
        <f t="shared" si="17"/>
        <v>524907</v>
      </c>
      <c r="P35" s="122">
        <f>$H35      +$J35      +$L35      +$N35</f>
        <v>1224000</v>
      </c>
      <c r="Q35" s="123">
        <f>$I35      +$K35      +$M35      +$O35</f>
        <v>1297776</v>
      </c>
      <c r="R35" s="63">
        <f>IF(($L35      =0),0,((($N35      -$L35      )/$L35      )*100))</f>
        <v>232.57575757575756</v>
      </c>
      <c r="S35" s="64">
        <f>IF(($M35      =0),0,((($O35      -$M35      )/$M35      )*100))</f>
        <v>135.61463673007694</v>
      </c>
      <c r="T35" s="63">
        <f>IF($E35   =0,0,($P35   /$E35   )*100)</f>
        <v>81.818181818181827</v>
      </c>
      <c r="U35" s="65">
        <f>IF($E35   =0,0,($Q35   /$E35   )*100)</f>
        <v>86.749732620320856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5338000</v>
      </c>
      <c r="C38" s="118">
        <v>628000</v>
      </c>
      <c r="D38" s="118"/>
      <c r="E38" s="118">
        <f t="shared" si="18"/>
        <v>5966000</v>
      </c>
      <c r="F38" s="119">
        <v>5338000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5338000</v>
      </c>
      <c r="C42" s="121">
        <f>SUM(C37:C41)</f>
        <v>628000</v>
      </c>
      <c r="D42" s="121"/>
      <c r="E42" s="121">
        <f t="shared" si="18"/>
        <v>5966000</v>
      </c>
      <c r="F42" s="122">
        <f t="shared" ref="F42:O42" si="25">SUM(F37:F41)</f>
        <v>5338000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9000000</v>
      </c>
      <c r="C46" s="118"/>
      <c r="D46" s="118"/>
      <c r="E46" s="118">
        <f t="shared" si="26"/>
        <v>9000000</v>
      </c>
      <c r="F46" s="119">
        <v>9000000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17595000</v>
      </c>
      <c r="C53" s="118"/>
      <c r="D53" s="118"/>
      <c r="E53" s="118">
        <f t="shared" si="26"/>
        <v>17595000</v>
      </c>
      <c r="F53" s="119">
        <v>17595000</v>
      </c>
      <c r="G53" s="120">
        <v>10595000</v>
      </c>
      <c r="H53" s="119"/>
      <c r="I53" s="120"/>
      <c r="J53" s="119">
        <v>2181000</v>
      </c>
      <c r="K53" s="120"/>
      <c r="L53" s="119">
        <v>4884000</v>
      </c>
      <c r="M53" s="120">
        <v>5024213</v>
      </c>
      <c r="N53" s="119">
        <v>3530000</v>
      </c>
      <c r="O53" s="120">
        <v>5966330</v>
      </c>
      <c r="P53" s="119">
        <f t="shared" si="27"/>
        <v>10595000</v>
      </c>
      <c r="Q53" s="120">
        <f t="shared" si="28"/>
        <v>10990543</v>
      </c>
      <c r="R53" s="59">
        <f t="shared" si="29"/>
        <v>-27.723177723177724</v>
      </c>
      <c r="S53" s="60">
        <f t="shared" si="30"/>
        <v>18.751533822312073</v>
      </c>
      <c r="T53" s="59">
        <f t="shared" si="31"/>
        <v>60.21597044614947</v>
      </c>
      <c r="U53" s="61">
        <f t="shared" si="32"/>
        <v>62.464012503552148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26595000</v>
      </c>
      <c r="C55" s="121">
        <f>SUM(C44:C54)</f>
        <v>0</v>
      </c>
      <c r="D55" s="121"/>
      <c r="E55" s="121">
        <f t="shared" si="26"/>
        <v>26595000</v>
      </c>
      <c r="F55" s="122">
        <f t="shared" ref="F55:O55" si="33">SUM(F44:F54)</f>
        <v>26595000</v>
      </c>
      <c r="G55" s="123">
        <f t="shared" si="33"/>
        <v>10595000</v>
      </c>
      <c r="H55" s="122">
        <f t="shared" si="33"/>
        <v>0</v>
      </c>
      <c r="I55" s="123">
        <f t="shared" si="33"/>
        <v>0</v>
      </c>
      <c r="J55" s="122">
        <f t="shared" si="33"/>
        <v>2181000</v>
      </c>
      <c r="K55" s="123">
        <f t="shared" si="33"/>
        <v>0</v>
      </c>
      <c r="L55" s="122">
        <f t="shared" si="33"/>
        <v>4884000</v>
      </c>
      <c r="M55" s="123">
        <f t="shared" si="33"/>
        <v>5024213</v>
      </c>
      <c r="N55" s="122">
        <f t="shared" si="33"/>
        <v>3530000</v>
      </c>
      <c r="O55" s="123">
        <f t="shared" si="33"/>
        <v>5966330</v>
      </c>
      <c r="P55" s="122">
        <f t="shared" si="27"/>
        <v>10595000</v>
      </c>
      <c r="Q55" s="123">
        <f t="shared" si="28"/>
        <v>10990543</v>
      </c>
      <c r="R55" s="63">
        <f t="shared" si="29"/>
        <v>-27.723177723177724</v>
      </c>
      <c r="S55" s="64">
        <f t="shared" si="30"/>
        <v>18.751533822312073</v>
      </c>
      <c r="T55" s="63">
        <f>IF((+$E45+$E47+$E49+$E50+$E53) =0,0,(P55   /(+$E45+$E47+$E49+$E50+$E53) )*100)</f>
        <v>60.21597044614947</v>
      </c>
      <c r="U55" s="65">
        <f>IF((+$E45+$E47+$E49+$E50+$E53) =0,0,(Q55   /(+$E45+$E47+$E49+$E50+$E53) )*100)</f>
        <v>62.464012503552148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35729000</v>
      </c>
      <c r="C69" s="130">
        <f>SUM(C9:C16,C19:C25,C28:C31,C34,C37:C41,C44:C54,C57:C60,C63:C67)</f>
        <v>628000</v>
      </c>
      <c r="D69" s="130"/>
      <c r="E69" s="130">
        <f t="shared" si="35"/>
        <v>36357000</v>
      </c>
      <c r="F69" s="131">
        <f t="shared" ref="F69:O69" si="43">SUM(F9:F16,F19:F25,F28:F31,F34,F37:F41,F44:F54,F57:F60,F63:F67)</f>
        <v>35729000</v>
      </c>
      <c r="G69" s="132">
        <f t="shared" si="43"/>
        <v>14391000</v>
      </c>
      <c r="H69" s="131">
        <f t="shared" si="43"/>
        <v>941000</v>
      </c>
      <c r="I69" s="132">
        <f t="shared" si="43"/>
        <v>0</v>
      </c>
      <c r="J69" s="131">
        <f t="shared" si="43"/>
        <v>3061000</v>
      </c>
      <c r="K69" s="132">
        <f t="shared" si="43"/>
        <v>1706347</v>
      </c>
      <c r="L69" s="131">
        <f t="shared" si="43"/>
        <v>5346000</v>
      </c>
      <c r="M69" s="132">
        <f t="shared" si="43"/>
        <v>5577254</v>
      </c>
      <c r="N69" s="131">
        <f t="shared" si="43"/>
        <v>4741000</v>
      </c>
      <c r="O69" s="132">
        <f t="shared" si="43"/>
        <v>6902475</v>
      </c>
      <c r="P69" s="131">
        <f t="shared" si="36"/>
        <v>14089000</v>
      </c>
      <c r="Q69" s="132">
        <f t="shared" si="37"/>
        <v>14186076</v>
      </c>
      <c r="R69" s="72">
        <f t="shared" si="38"/>
        <v>-11.316872427983538</v>
      </c>
      <c r="S69" s="73">
        <f t="shared" si="39"/>
        <v>23.761173509400862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65.864148473657153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66.317965499509128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36749000</v>
      </c>
      <c r="C71" s="118"/>
      <c r="D71" s="118"/>
      <c r="E71" s="118">
        <f>$B71      +$C71      +$D71</f>
        <v>36749000</v>
      </c>
      <c r="F71" s="119">
        <v>40554000</v>
      </c>
      <c r="G71" s="120">
        <v>22230000</v>
      </c>
      <c r="H71" s="119">
        <v>852000</v>
      </c>
      <c r="I71" s="120"/>
      <c r="J71" s="119">
        <v>2567000</v>
      </c>
      <c r="K71" s="120">
        <v>181085</v>
      </c>
      <c r="L71" s="119">
        <v>1462000</v>
      </c>
      <c r="M71" s="120">
        <v>3074906</v>
      </c>
      <c r="N71" s="119">
        <v>17270000</v>
      </c>
      <c r="O71" s="120">
        <v>45176692</v>
      </c>
      <c r="P71" s="119">
        <f>$H71      +$J71      +$L71      +$N71</f>
        <v>22151000</v>
      </c>
      <c r="Q71" s="120">
        <f>$I71      +$K71      +$M71      +$O71</f>
        <v>48432683</v>
      </c>
      <c r="R71" s="59">
        <f>IF(($L71      =0),0,((($N71      -$L71      )/$L71      )*100))</f>
        <v>1081.2585499316006</v>
      </c>
      <c r="S71" s="60">
        <f>IF(($M71      =0),0,((($O71      -$M71      )/$M71      )*100))</f>
        <v>1369.2056277492711</v>
      </c>
      <c r="T71" s="59">
        <f>IF(($E71      =0),0,(($P71      /$E71      )*100))</f>
        <v>60.276470108030153</v>
      </c>
      <c r="U71" s="61">
        <f>IF(($E71      =0),0,(($Q71      /$E71      )*100))</f>
        <v>131.79319981496096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>
        <v>12188000</v>
      </c>
      <c r="C72" s="118"/>
      <c r="D72" s="118"/>
      <c r="E72" s="118">
        <f>$B72      +$C72      +$D72</f>
        <v>12188000</v>
      </c>
      <c r="F72" s="119">
        <v>12188000</v>
      </c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48937000</v>
      </c>
      <c r="C73" s="127">
        <f>SUM(C71:C72)</f>
        <v>0</v>
      </c>
      <c r="D73" s="127"/>
      <c r="E73" s="127">
        <f>$B73      +$C73      +$D73</f>
        <v>48937000</v>
      </c>
      <c r="F73" s="128">
        <f t="shared" ref="F73:O73" si="44">SUM(F71:F72)</f>
        <v>52742000</v>
      </c>
      <c r="G73" s="129">
        <f t="shared" si="44"/>
        <v>22230000</v>
      </c>
      <c r="H73" s="128">
        <f t="shared" si="44"/>
        <v>852000</v>
      </c>
      <c r="I73" s="129">
        <f t="shared" si="44"/>
        <v>0</v>
      </c>
      <c r="J73" s="128">
        <f t="shared" si="44"/>
        <v>2567000</v>
      </c>
      <c r="K73" s="129">
        <f t="shared" si="44"/>
        <v>181085</v>
      </c>
      <c r="L73" s="128">
        <f t="shared" si="44"/>
        <v>1462000</v>
      </c>
      <c r="M73" s="129">
        <f t="shared" si="44"/>
        <v>3074906</v>
      </c>
      <c r="N73" s="128">
        <f t="shared" si="44"/>
        <v>17270000</v>
      </c>
      <c r="O73" s="129">
        <f t="shared" si="44"/>
        <v>45176692</v>
      </c>
      <c r="P73" s="128">
        <f>$H73      +$J73      +$L73      +$N73</f>
        <v>22151000</v>
      </c>
      <c r="Q73" s="129">
        <f>$I73      +$K73      +$M73      +$O73</f>
        <v>48432683</v>
      </c>
      <c r="R73" s="68">
        <f>IF(($L73      =0),0,((($N73      -$L73      )/$L73      )*100))</f>
        <v>1081.2585499316006</v>
      </c>
      <c r="S73" s="69">
        <f>IF(($M73      =0),0,((($O73      -$M73      )/$M73      )*100))</f>
        <v>1369.2056277492711</v>
      </c>
      <c r="T73" s="68">
        <f>IF(($E71      =0),0,(($P71      /$E71      )*100))</f>
        <v>60.276470108030153</v>
      </c>
      <c r="U73" s="70">
        <f>IF($E71   =0,0,($Q71   /$E71 )*100)</f>
        <v>131.79319981496096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48937000</v>
      </c>
      <c r="C74" s="130">
        <f>SUM(C71:C72)</f>
        <v>0</v>
      </c>
      <c r="D74" s="130"/>
      <c r="E74" s="130">
        <f>$B74      +$C74      +$D74</f>
        <v>48937000</v>
      </c>
      <c r="F74" s="131">
        <f t="shared" ref="F74:O74" si="45">SUM(F71:F72)</f>
        <v>52742000</v>
      </c>
      <c r="G74" s="132">
        <f t="shared" si="45"/>
        <v>22230000</v>
      </c>
      <c r="H74" s="131">
        <f t="shared" si="45"/>
        <v>852000</v>
      </c>
      <c r="I74" s="132">
        <f t="shared" si="45"/>
        <v>0</v>
      </c>
      <c r="J74" s="131">
        <f t="shared" si="45"/>
        <v>2567000</v>
      </c>
      <c r="K74" s="132">
        <f t="shared" si="45"/>
        <v>181085</v>
      </c>
      <c r="L74" s="131">
        <f t="shared" si="45"/>
        <v>1462000</v>
      </c>
      <c r="M74" s="132">
        <f t="shared" si="45"/>
        <v>3074906</v>
      </c>
      <c r="N74" s="131">
        <f t="shared" si="45"/>
        <v>17270000</v>
      </c>
      <c r="O74" s="132">
        <f t="shared" si="45"/>
        <v>45176692</v>
      </c>
      <c r="P74" s="131">
        <f>$H74      +$J74      +$L74      +$N74</f>
        <v>22151000</v>
      </c>
      <c r="Q74" s="132">
        <f>$I74      +$K74      +$M74      +$O74</f>
        <v>48432683</v>
      </c>
      <c r="R74" s="72">
        <f>IF(($L74      =0),0,((($N74      -$L74      )/$L74      )*100))</f>
        <v>1081.2585499316006</v>
      </c>
      <c r="S74" s="73">
        <f>IF(($M74      =0),0,((($O74      -$M74      )/$M74      )*100))</f>
        <v>1369.2056277492711</v>
      </c>
      <c r="T74" s="72">
        <f>IF(($E71      =0),0,(($P71      /$E71      )*100))</f>
        <v>60.276470108030153</v>
      </c>
      <c r="U74" s="76">
        <f>IF($E71   =0,0,($Q71   /$E71 )*100)</f>
        <v>131.79319981496096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84666000</v>
      </c>
      <c r="C75" s="130">
        <f>SUM(C9:C16,C19:C25,C28:C31,C34,C37:C41,C44:C54,C57:C60,C63:C67,C71:C72)</f>
        <v>628000</v>
      </c>
      <c r="D75" s="130"/>
      <c r="E75" s="130">
        <f>$B75      +$C75      +$D75</f>
        <v>85294000</v>
      </c>
      <c r="F75" s="131">
        <f t="shared" ref="F75:O75" si="46">SUM(F9:F16,F19:F25,F28:F31,F34,F37:F41,F44:F54,F57:F60,F63:F67,F71:F72)</f>
        <v>88471000</v>
      </c>
      <c r="G75" s="132">
        <f t="shared" si="46"/>
        <v>36621000</v>
      </c>
      <c r="H75" s="131">
        <f t="shared" si="46"/>
        <v>1793000</v>
      </c>
      <c r="I75" s="132">
        <f t="shared" si="46"/>
        <v>0</v>
      </c>
      <c r="J75" s="131">
        <f t="shared" si="46"/>
        <v>5628000</v>
      </c>
      <c r="K75" s="132">
        <f t="shared" si="46"/>
        <v>1887432</v>
      </c>
      <c r="L75" s="131">
        <f t="shared" si="46"/>
        <v>6808000</v>
      </c>
      <c r="M75" s="132">
        <f t="shared" si="46"/>
        <v>8652160</v>
      </c>
      <c r="N75" s="131">
        <f t="shared" si="46"/>
        <v>22011000</v>
      </c>
      <c r="O75" s="132">
        <f t="shared" si="46"/>
        <v>52079167</v>
      </c>
      <c r="P75" s="131">
        <f>$H75      +$J75      +$L75      +$N75</f>
        <v>36240000</v>
      </c>
      <c r="Q75" s="132">
        <f>$I75      +$K75      +$M75      +$O75</f>
        <v>62618759</v>
      </c>
      <c r="R75" s="72">
        <f>IF(($L75      =0),0,((($N75      -$L75      )/$L75      )*100))</f>
        <v>223.31081081081078</v>
      </c>
      <c r="S75" s="73">
        <f>IF(($M75      =0),0,((($O75      -$M75      )/$M75      )*100))</f>
        <v>501.92098851616242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62.332301341589272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107.70340385276917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137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138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139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140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141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142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143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144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145</v>
      </c>
    </row>
    <row r="118" spans="1:23" x14ac:dyDescent="0.2">
      <c r="A118" s="35" t="s">
        <v>146</v>
      </c>
    </row>
    <row r="119" spans="1:23" x14ac:dyDescent="0.2">
      <c r="A119" s="35" t="s">
        <v>147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148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149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150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KC9x/guOg5t036t3b+dJwcDP3EB5tEi3AO0p+hUltyqqMztPMi2TkpY2IivfQ3pCCSalW8K23q7WJIVlHrTrRg==" saltValue="h8Ghcva3COPrLPhYW2Igr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133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1902000</v>
      </c>
      <c r="I10" s="120">
        <v>1901745</v>
      </c>
      <c r="J10" s="119">
        <v>42000</v>
      </c>
      <c r="K10" s="120">
        <v>-41500</v>
      </c>
      <c r="L10" s="119">
        <v>492000</v>
      </c>
      <c r="M10" s="120">
        <v>574200</v>
      </c>
      <c r="N10" s="119">
        <v>564000</v>
      </c>
      <c r="O10" s="120">
        <v>565555</v>
      </c>
      <c r="P10" s="119">
        <f t="shared" ref="P10:P17" si="1">$H10      +$J10      +$L10      +$N10</f>
        <v>3000000</v>
      </c>
      <c r="Q10" s="120">
        <f t="shared" ref="Q10:Q17" si="2">$I10      +$K10      +$M10      +$O10</f>
        <v>3000000</v>
      </c>
      <c r="R10" s="59">
        <f t="shared" ref="R10:R17" si="3">IF(($L10      =0),0,((($N10      -$L10      )/$L10      )*100))</f>
        <v>14.634146341463413</v>
      </c>
      <c r="S10" s="60">
        <f t="shared" ref="S10:S17" si="4">IF(($M10      =0),0,((($O10      -$M10      )/$M10      )*100))</f>
        <v>-1.5055729710902124</v>
      </c>
      <c r="T10" s="59">
        <f t="shared" ref="T10:T17" si="5">IF(($E10      =0),0,(($P10      /$E10      )*100))</f>
        <v>100</v>
      </c>
      <c r="U10" s="61">
        <f t="shared" ref="U10:U17" si="6">IF(($E10      =0),0,(($Q10      /$E10      )*100))</f>
        <v>100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1902000</v>
      </c>
      <c r="I17" s="123">
        <f t="shared" si="7"/>
        <v>1901745</v>
      </c>
      <c r="J17" s="122">
        <f t="shared" si="7"/>
        <v>42000</v>
      </c>
      <c r="K17" s="123">
        <f t="shared" si="7"/>
        <v>-41500</v>
      </c>
      <c r="L17" s="122">
        <f t="shared" si="7"/>
        <v>492000</v>
      </c>
      <c r="M17" s="123">
        <f t="shared" si="7"/>
        <v>574200</v>
      </c>
      <c r="N17" s="122">
        <f t="shared" si="7"/>
        <v>564000</v>
      </c>
      <c r="O17" s="123">
        <f t="shared" si="7"/>
        <v>565555</v>
      </c>
      <c r="P17" s="122">
        <f t="shared" si="1"/>
        <v>3000000</v>
      </c>
      <c r="Q17" s="123">
        <f t="shared" si="2"/>
        <v>3000000</v>
      </c>
      <c r="R17" s="63">
        <f t="shared" si="3"/>
        <v>14.634146341463413</v>
      </c>
      <c r="S17" s="64">
        <f t="shared" si="4"/>
        <v>-1.5055729710902124</v>
      </c>
      <c r="T17" s="63">
        <f>IF((SUM($E9:$E14))=0,0,(P17/(SUM($E9:$E14))*100))</f>
        <v>100</v>
      </c>
      <c r="U17" s="65">
        <f>IF((SUM($E9:$E14))=0,0,(Q17/(SUM($E9:$E14))*100))</f>
        <v>100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2553000</v>
      </c>
      <c r="C34" s="118"/>
      <c r="D34" s="118"/>
      <c r="E34" s="118">
        <f>$B34      +$C34      +$D34</f>
        <v>2553000</v>
      </c>
      <c r="F34" s="119">
        <v>2553000</v>
      </c>
      <c r="G34" s="120">
        <v>2553000</v>
      </c>
      <c r="H34" s="119">
        <v>638000</v>
      </c>
      <c r="I34" s="120">
        <v>331020</v>
      </c>
      <c r="J34" s="119">
        <v>889000</v>
      </c>
      <c r="K34" s="120">
        <v>654225</v>
      </c>
      <c r="L34" s="119">
        <v>612000</v>
      </c>
      <c r="M34" s="120">
        <v>1567755</v>
      </c>
      <c r="N34" s="119">
        <v>181000</v>
      </c>
      <c r="O34" s="120"/>
      <c r="P34" s="119">
        <f>$H34      +$J34      +$L34      +$N34</f>
        <v>2320000</v>
      </c>
      <c r="Q34" s="120">
        <f>$I34      +$K34      +$M34      +$O34</f>
        <v>2553000</v>
      </c>
      <c r="R34" s="59">
        <f>IF(($L34      =0),0,((($N34      -$L34      )/$L34      )*100))</f>
        <v>-70.424836601307192</v>
      </c>
      <c r="S34" s="60">
        <f>IF(($M34      =0),0,((($O34      -$M34      )/$M34      )*100))</f>
        <v>-100</v>
      </c>
      <c r="T34" s="59">
        <f>IF(($E34      =0),0,(($P34      /$E34      )*100))</f>
        <v>90.873482177829999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2553000</v>
      </c>
      <c r="C35" s="121">
        <f>C34</f>
        <v>0</v>
      </c>
      <c r="D35" s="121"/>
      <c r="E35" s="121">
        <f>$B35      +$C35      +$D35</f>
        <v>2553000</v>
      </c>
      <c r="F35" s="122">
        <f t="shared" ref="F35:O35" si="17">F34</f>
        <v>2553000</v>
      </c>
      <c r="G35" s="123">
        <f t="shared" si="17"/>
        <v>2553000</v>
      </c>
      <c r="H35" s="122">
        <f t="shared" si="17"/>
        <v>638000</v>
      </c>
      <c r="I35" s="123">
        <f t="shared" si="17"/>
        <v>331020</v>
      </c>
      <c r="J35" s="122">
        <f t="shared" si="17"/>
        <v>889000</v>
      </c>
      <c r="K35" s="123">
        <f t="shared" si="17"/>
        <v>654225</v>
      </c>
      <c r="L35" s="122">
        <f t="shared" si="17"/>
        <v>612000</v>
      </c>
      <c r="M35" s="123">
        <f t="shared" si="17"/>
        <v>1567755</v>
      </c>
      <c r="N35" s="122">
        <f t="shared" si="17"/>
        <v>181000</v>
      </c>
      <c r="O35" s="123">
        <f t="shared" si="17"/>
        <v>0</v>
      </c>
      <c r="P35" s="122">
        <f>$H35      +$J35      +$L35      +$N35</f>
        <v>2320000</v>
      </c>
      <c r="Q35" s="123">
        <f>$I35      +$K35      +$M35      +$O35</f>
        <v>2553000</v>
      </c>
      <c r="R35" s="63">
        <f>IF(($L35      =0),0,((($N35      -$L35      )/$L35      )*100))</f>
        <v>-70.424836601307192</v>
      </c>
      <c r="S35" s="64">
        <f>IF(($M35      =0),0,((($O35      -$M35      )/$M35      )*100))</f>
        <v>-100</v>
      </c>
      <c r="T35" s="63">
        <f>IF($E35   =0,0,($P35   /$E35   )*100)</f>
        <v>90.873482177829999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11135000</v>
      </c>
      <c r="C37" s="118"/>
      <c r="D37" s="118"/>
      <c r="E37" s="118">
        <f t="shared" ref="E37:E42" si="18">$B37      +$C37      +$D37</f>
        <v>11135000</v>
      </c>
      <c r="F37" s="119">
        <v>11135000</v>
      </c>
      <c r="G37" s="120">
        <v>11135000</v>
      </c>
      <c r="H37" s="119">
        <v>1704000</v>
      </c>
      <c r="I37" s="120">
        <v>1703591</v>
      </c>
      <c r="J37" s="119">
        <v>3334000</v>
      </c>
      <c r="K37" s="120">
        <v>4858098</v>
      </c>
      <c r="L37" s="119">
        <v>1639000</v>
      </c>
      <c r="M37" s="120">
        <v>2696378</v>
      </c>
      <c r="N37" s="119">
        <v>4458000</v>
      </c>
      <c r="O37" s="120">
        <v>1876933</v>
      </c>
      <c r="P37" s="119">
        <f t="shared" ref="P37:P42" si="19">$H37      +$J37      +$L37      +$N37</f>
        <v>11135000</v>
      </c>
      <c r="Q37" s="120">
        <f t="shared" ref="Q37:Q42" si="20">$I37      +$K37      +$M37      +$O37</f>
        <v>11135000</v>
      </c>
      <c r="R37" s="59">
        <f t="shared" ref="R37:R42" si="21">IF(($L37      =0),0,((($N37      -$L37      )/$L37      )*100))</f>
        <v>171.99511897498473</v>
      </c>
      <c r="S37" s="60">
        <f t="shared" ref="S37:S42" si="22">IF(($M37      =0),0,((($O37      -$M37      )/$M37      )*100))</f>
        <v>-30.390583219415078</v>
      </c>
      <c r="T37" s="59">
        <f t="shared" ref="T37:T42" si="23">IF(($E37      =0),0,(($P37      /$E37      )*100))</f>
        <v>100</v>
      </c>
      <c r="U37" s="61">
        <f t="shared" ref="U37:U42" si="24">IF(($E37      =0),0,(($Q37      /$E37      )*100))</f>
        <v>100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16000</v>
      </c>
      <c r="C38" s="118"/>
      <c r="D38" s="118"/>
      <c r="E38" s="118">
        <f t="shared" si="18"/>
        <v>16000</v>
      </c>
      <c r="F38" s="119">
        <v>16000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11151000</v>
      </c>
      <c r="C42" s="121">
        <f>SUM(C37:C41)</f>
        <v>0</v>
      </c>
      <c r="D42" s="121"/>
      <c r="E42" s="121">
        <f t="shared" si="18"/>
        <v>11151000</v>
      </c>
      <c r="F42" s="122">
        <f t="shared" ref="F42:O42" si="25">SUM(F37:F41)</f>
        <v>11151000</v>
      </c>
      <c r="G42" s="123">
        <f t="shared" si="25"/>
        <v>11135000</v>
      </c>
      <c r="H42" s="122">
        <f t="shared" si="25"/>
        <v>1704000</v>
      </c>
      <c r="I42" s="123">
        <f t="shared" si="25"/>
        <v>1703591</v>
      </c>
      <c r="J42" s="122">
        <f t="shared" si="25"/>
        <v>3334000</v>
      </c>
      <c r="K42" s="123">
        <f t="shared" si="25"/>
        <v>4858098</v>
      </c>
      <c r="L42" s="122">
        <f t="shared" si="25"/>
        <v>1639000</v>
      </c>
      <c r="M42" s="123">
        <f t="shared" si="25"/>
        <v>2696378</v>
      </c>
      <c r="N42" s="122">
        <f t="shared" si="25"/>
        <v>4458000</v>
      </c>
      <c r="O42" s="123">
        <f t="shared" si="25"/>
        <v>1876933</v>
      </c>
      <c r="P42" s="122">
        <f t="shared" si="19"/>
        <v>11135000</v>
      </c>
      <c r="Q42" s="123">
        <f t="shared" si="20"/>
        <v>11135000</v>
      </c>
      <c r="R42" s="63">
        <f t="shared" si="21"/>
        <v>171.99511897498473</v>
      </c>
      <c r="S42" s="64">
        <f t="shared" si="22"/>
        <v>-30.390583219415078</v>
      </c>
      <c r="T42" s="63">
        <f>IF((+$E37+$E40) =0,0,(P42   /(+$E37+$E40) )*100)</f>
        <v>100</v>
      </c>
      <c r="U42" s="65">
        <f>IF((+$E37+$E40) =0,0,(Q42   /(+$E37+$E40) )*100)</f>
        <v>100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>
        <v>60000000</v>
      </c>
      <c r="C45" s="118"/>
      <c r="D45" s="118"/>
      <c r="E45" s="118">
        <f t="shared" si="26"/>
        <v>60000000</v>
      </c>
      <c r="F45" s="119">
        <v>60000000</v>
      </c>
      <c r="G45" s="120">
        <v>60000000</v>
      </c>
      <c r="H45" s="119">
        <v>4616000</v>
      </c>
      <c r="I45" s="120">
        <v>4616138</v>
      </c>
      <c r="J45" s="119">
        <v>21581000</v>
      </c>
      <c r="K45" s="120">
        <v>22960582</v>
      </c>
      <c r="L45" s="119">
        <v>13424000</v>
      </c>
      <c r="M45" s="120">
        <v>10977194</v>
      </c>
      <c r="N45" s="119">
        <v>20362000</v>
      </c>
      <c r="O45" s="120">
        <v>20642047</v>
      </c>
      <c r="P45" s="119">
        <f t="shared" si="27"/>
        <v>59983000</v>
      </c>
      <c r="Q45" s="120">
        <f t="shared" si="28"/>
        <v>59195961</v>
      </c>
      <c r="R45" s="59">
        <f t="shared" si="29"/>
        <v>51.683551847437428</v>
      </c>
      <c r="S45" s="60">
        <f t="shared" si="30"/>
        <v>88.044840967555089</v>
      </c>
      <c r="T45" s="59">
        <f t="shared" si="31"/>
        <v>99.971666666666664</v>
      </c>
      <c r="U45" s="61">
        <f t="shared" si="32"/>
        <v>98.659935000000004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15433000</v>
      </c>
      <c r="C53" s="118"/>
      <c r="D53" s="118"/>
      <c r="E53" s="118">
        <f t="shared" si="26"/>
        <v>15433000</v>
      </c>
      <c r="F53" s="119">
        <v>15433000</v>
      </c>
      <c r="G53" s="120">
        <v>15433000</v>
      </c>
      <c r="H53" s="119">
        <v>720000</v>
      </c>
      <c r="I53" s="120">
        <v>720859</v>
      </c>
      <c r="J53" s="119">
        <v>3727000</v>
      </c>
      <c r="K53" s="120">
        <v>5461163</v>
      </c>
      <c r="L53" s="119">
        <v>5506000</v>
      </c>
      <c r="M53" s="120">
        <v>3771188</v>
      </c>
      <c r="N53" s="119">
        <v>5480000</v>
      </c>
      <c r="O53" s="120">
        <v>5479791</v>
      </c>
      <c r="P53" s="119">
        <f t="shared" si="27"/>
        <v>15433000</v>
      </c>
      <c r="Q53" s="120">
        <f t="shared" si="28"/>
        <v>15433001</v>
      </c>
      <c r="R53" s="59">
        <f t="shared" si="29"/>
        <v>-0.47221213221939706</v>
      </c>
      <c r="S53" s="60">
        <f t="shared" si="30"/>
        <v>45.306757446194673</v>
      </c>
      <c r="T53" s="59">
        <f t="shared" si="31"/>
        <v>100</v>
      </c>
      <c r="U53" s="61">
        <f t="shared" si="32"/>
        <v>100.00000647962159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75433000</v>
      </c>
      <c r="C55" s="121">
        <f>SUM(C44:C54)</f>
        <v>0</v>
      </c>
      <c r="D55" s="121"/>
      <c r="E55" s="121">
        <f t="shared" si="26"/>
        <v>75433000</v>
      </c>
      <c r="F55" s="122">
        <f t="shared" ref="F55:O55" si="33">SUM(F44:F54)</f>
        <v>75433000</v>
      </c>
      <c r="G55" s="123">
        <f t="shared" si="33"/>
        <v>75433000</v>
      </c>
      <c r="H55" s="122">
        <f t="shared" si="33"/>
        <v>5336000</v>
      </c>
      <c r="I55" s="123">
        <f t="shared" si="33"/>
        <v>5336997</v>
      </c>
      <c r="J55" s="122">
        <f t="shared" si="33"/>
        <v>25308000</v>
      </c>
      <c r="K55" s="123">
        <f t="shared" si="33"/>
        <v>28421745</v>
      </c>
      <c r="L55" s="122">
        <f t="shared" si="33"/>
        <v>18930000</v>
      </c>
      <c r="M55" s="123">
        <f t="shared" si="33"/>
        <v>14748382</v>
      </c>
      <c r="N55" s="122">
        <f t="shared" si="33"/>
        <v>25842000</v>
      </c>
      <c r="O55" s="123">
        <f t="shared" si="33"/>
        <v>26121838</v>
      </c>
      <c r="P55" s="122">
        <f t="shared" si="27"/>
        <v>75416000</v>
      </c>
      <c r="Q55" s="123">
        <f t="shared" si="28"/>
        <v>74628962</v>
      </c>
      <c r="R55" s="63">
        <f t="shared" si="29"/>
        <v>36.513470681458003</v>
      </c>
      <c r="S55" s="64">
        <f t="shared" si="30"/>
        <v>77.116635573990422</v>
      </c>
      <c r="T55" s="63">
        <f>IF((+$E45+$E47+$E49+$E50+$E53) =0,0,(P55   /(+$E45+$E47+$E49+$E50+$E53) )*100)</f>
        <v>99.977463444381115</v>
      </c>
      <c r="U55" s="65">
        <f>IF((+$E45+$E47+$E49+$E50+$E53) =0,0,(Q55   /(+$E45+$E47+$E49+$E50+$E53) )*100)</f>
        <v>98.934103111370348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92137000</v>
      </c>
      <c r="C69" s="130">
        <f>SUM(C9:C16,C19:C25,C28:C31,C34,C37:C41,C44:C54,C57:C60,C63:C67)</f>
        <v>0</v>
      </c>
      <c r="D69" s="130"/>
      <c r="E69" s="130">
        <f t="shared" si="35"/>
        <v>92137000</v>
      </c>
      <c r="F69" s="131">
        <f t="shared" ref="F69:O69" si="43">SUM(F9:F16,F19:F25,F28:F31,F34,F37:F41,F44:F54,F57:F60,F63:F67)</f>
        <v>92137000</v>
      </c>
      <c r="G69" s="132">
        <f t="shared" si="43"/>
        <v>92121000</v>
      </c>
      <c r="H69" s="131">
        <f t="shared" si="43"/>
        <v>9580000</v>
      </c>
      <c r="I69" s="132">
        <f t="shared" si="43"/>
        <v>9273353</v>
      </c>
      <c r="J69" s="131">
        <f t="shared" si="43"/>
        <v>29573000</v>
      </c>
      <c r="K69" s="132">
        <f t="shared" si="43"/>
        <v>33892568</v>
      </c>
      <c r="L69" s="131">
        <f t="shared" si="43"/>
        <v>21673000</v>
      </c>
      <c r="M69" s="132">
        <f t="shared" si="43"/>
        <v>19586715</v>
      </c>
      <c r="N69" s="131">
        <f t="shared" si="43"/>
        <v>31045000</v>
      </c>
      <c r="O69" s="132">
        <f t="shared" si="43"/>
        <v>28564326</v>
      </c>
      <c r="P69" s="131">
        <f t="shared" si="36"/>
        <v>91871000</v>
      </c>
      <c r="Q69" s="132">
        <f t="shared" si="37"/>
        <v>91316962</v>
      </c>
      <c r="R69" s="72">
        <f t="shared" si="38"/>
        <v>43.242744428551653</v>
      </c>
      <c r="S69" s="73">
        <f t="shared" si="39"/>
        <v>45.835205137768128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99.728617796159398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99.127193582353641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38252000</v>
      </c>
      <c r="C71" s="118"/>
      <c r="D71" s="118"/>
      <c r="E71" s="118">
        <f>$B71      +$C71      +$D71</f>
        <v>38252000</v>
      </c>
      <c r="F71" s="119">
        <v>48587000</v>
      </c>
      <c r="G71" s="120">
        <v>38252000</v>
      </c>
      <c r="H71" s="119">
        <v>5151000</v>
      </c>
      <c r="I71" s="120">
        <v>4577953</v>
      </c>
      <c r="J71" s="119">
        <v>12140000</v>
      </c>
      <c r="K71" s="120">
        <v>11240744</v>
      </c>
      <c r="L71" s="119">
        <v>6633000</v>
      </c>
      <c r="M71" s="120">
        <v>5273868</v>
      </c>
      <c r="N71" s="119">
        <v>14710000</v>
      </c>
      <c r="O71" s="120">
        <v>17159435</v>
      </c>
      <c r="P71" s="119">
        <f>$H71      +$J71      +$L71      +$N71</f>
        <v>38634000</v>
      </c>
      <c r="Q71" s="120">
        <f>$I71      +$K71      +$M71      +$O71</f>
        <v>38252000</v>
      </c>
      <c r="R71" s="59">
        <f>IF(($L71      =0),0,((($N71      -$L71      )/$L71      )*100))</f>
        <v>121.76993818784862</v>
      </c>
      <c r="S71" s="60">
        <f>IF(($M71      =0),0,((($O71      -$M71      )/$M71      )*100))</f>
        <v>225.36716884078251</v>
      </c>
      <c r="T71" s="59">
        <f>IF(($E71      =0),0,(($P71      /$E71      )*100))</f>
        <v>100.99864059395587</v>
      </c>
      <c r="U71" s="61">
        <f>IF(($E71      =0),0,(($Q71      /$E71      )*100))</f>
        <v>100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>
        <v>12702000</v>
      </c>
      <c r="C72" s="118"/>
      <c r="D72" s="118"/>
      <c r="E72" s="118">
        <f>$B72      +$C72      +$D72</f>
        <v>12702000</v>
      </c>
      <c r="F72" s="119">
        <v>12702000</v>
      </c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50954000</v>
      </c>
      <c r="C73" s="127">
        <f>SUM(C71:C72)</f>
        <v>0</v>
      </c>
      <c r="D73" s="127"/>
      <c r="E73" s="127">
        <f>$B73      +$C73      +$D73</f>
        <v>50954000</v>
      </c>
      <c r="F73" s="128">
        <f t="shared" ref="F73:O73" si="44">SUM(F71:F72)</f>
        <v>61289000</v>
      </c>
      <c r="G73" s="129">
        <f t="shared" si="44"/>
        <v>38252000</v>
      </c>
      <c r="H73" s="128">
        <f t="shared" si="44"/>
        <v>5151000</v>
      </c>
      <c r="I73" s="129">
        <f t="shared" si="44"/>
        <v>4577953</v>
      </c>
      <c r="J73" s="128">
        <f t="shared" si="44"/>
        <v>12140000</v>
      </c>
      <c r="K73" s="129">
        <f t="shared" si="44"/>
        <v>11240744</v>
      </c>
      <c r="L73" s="128">
        <f t="shared" si="44"/>
        <v>6633000</v>
      </c>
      <c r="M73" s="129">
        <f t="shared" si="44"/>
        <v>5273868</v>
      </c>
      <c r="N73" s="128">
        <f t="shared" si="44"/>
        <v>14710000</v>
      </c>
      <c r="O73" s="129">
        <f t="shared" si="44"/>
        <v>17159435</v>
      </c>
      <c r="P73" s="128">
        <f>$H73      +$J73      +$L73      +$N73</f>
        <v>38634000</v>
      </c>
      <c r="Q73" s="129">
        <f>$I73      +$K73      +$M73      +$O73</f>
        <v>38252000</v>
      </c>
      <c r="R73" s="68">
        <f>IF(($L73      =0),0,((($N73      -$L73      )/$L73      )*100))</f>
        <v>121.76993818784862</v>
      </c>
      <c r="S73" s="69">
        <f>IF(($M73      =0),0,((($O73      -$M73      )/$M73      )*100))</f>
        <v>225.36716884078251</v>
      </c>
      <c r="T73" s="68">
        <f>IF(($E71      =0),0,(($P71      /$E71      )*100))</f>
        <v>100.99864059395587</v>
      </c>
      <c r="U73" s="70">
        <f>IF($E71   =0,0,($Q71   /$E71 )*100)</f>
        <v>100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50954000</v>
      </c>
      <c r="C74" s="130">
        <f>SUM(C71:C72)</f>
        <v>0</v>
      </c>
      <c r="D74" s="130"/>
      <c r="E74" s="130">
        <f>$B74      +$C74      +$D74</f>
        <v>50954000</v>
      </c>
      <c r="F74" s="131">
        <f t="shared" ref="F74:O74" si="45">SUM(F71:F72)</f>
        <v>61289000</v>
      </c>
      <c r="G74" s="132">
        <f t="shared" si="45"/>
        <v>38252000</v>
      </c>
      <c r="H74" s="131">
        <f t="shared" si="45"/>
        <v>5151000</v>
      </c>
      <c r="I74" s="132">
        <f t="shared" si="45"/>
        <v>4577953</v>
      </c>
      <c r="J74" s="131">
        <f t="shared" si="45"/>
        <v>12140000</v>
      </c>
      <c r="K74" s="132">
        <f t="shared" si="45"/>
        <v>11240744</v>
      </c>
      <c r="L74" s="131">
        <f t="shared" si="45"/>
        <v>6633000</v>
      </c>
      <c r="M74" s="132">
        <f t="shared" si="45"/>
        <v>5273868</v>
      </c>
      <c r="N74" s="131">
        <f t="shared" si="45"/>
        <v>14710000</v>
      </c>
      <c r="O74" s="132">
        <f t="shared" si="45"/>
        <v>17159435</v>
      </c>
      <c r="P74" s="131">
        <f>$H74      +$J74      +$L74      +$N74</f>
        <v>38634000</v>
      </c>
      <c r="Q74" s="132">
        <f>$I74      +$K74      +$M74      +$O74</f>
        <v>38252000</v>
      </c>
      <c r="R74" s="72">
        <f>IF(($L74      =0),0,((($N74      -$L74      )/$L74      )*100))</f>
        <v>121.76993818784862</v>
      </c>
      <c r="S74" s="73">
        <f>IF(($M74      =0),0,((($O74      -$M74      )/$M74      )*100))</f>
        <v>225.36716884078251</v>
      </c>
      <c r="T74" s="72">
        <f>IF(($E71      =0),0,(($P71      /$E71      )*100))</f>
        <v>100.99864059395587</v>
      </c>
      <c r="U74" s="76">
        <f>IF($E71   =0,0,($Q71   /$E71 )*100)</f>
        <v>100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143091000</v>
      </c>
      <c r="C75" s="130">
        <f>SUM(C9:C16,C19:C25,C28:C31,C34,C37:C41,C44:C54,C57:C60,C63:C67,C71:C72)</f>
        <v>0</v>
      </c>
      <c r="D75" s="130"/>
      <c r="E75" s="130">
        <f>$B75      +$C75      +$D75</f>
        <v>143091000</v>
      </c>
      <c r="F75" s="131">
        <f t="shared" ref="F75:O75" si="46">SUM(F9:F16,F19:F25,F28:F31,F34,F37:F41,F44:F54,F57:F60,F63:F67,F71:F72)</f>
        <v>153426000</v>
      </c>
      <c r="G75" s="132">
        <f t="shared" si="46"/>
        <v>130373000</v>
      </c>
      <c r="H75" s="131">
        <f t="shared" si="46"/>
        <v>14731000</v>
      </c>
      <c r="I75" s="132">
        <f t="shared" si="46"/>
        <v>13851306</v>
      </c>
      <c r="J75" s="131">
        <f t="shared" si="46"/>
        <v>41713000</v>
      </c>
      <c r="K75" s="132">
        <f t="shared" si="46"/>
        <v>45133312</v>
      </c>
      <c r="L75" s="131">
        <f t="shared" si="46"/>
        <v>28306000</v>
      </c>
      <c r="M75" s="132">
        <f t="shared" si="46"/>
        <v>24860583</v>
      </c>
      <c r="N75" s="131">
        <f t="shared" si="46"/>
        <v>45755000</v>
      </c>
      <c r="O75" s="132">
        <f t="shared" si="46"/>
        <v>45723761</v>
      </c>
      <c r="P75" s="131">
        <f>$H75      +$J75      +$L75      +$N75</f>
        <v>130505000</v>
      </c>
      <c r="Q75" s="132">
        <f>$I75      +$K75      +$M75      +$O75</f>
        <v>129568962</v>
      </c>
      <c r="R75" s="72">
        <f>IF(($L75      =0),0,((($N75      -$L75      )/$L75      )*100))</f>
        <v>61.644174379990112</v>
      </c>
      <c r="S75" s="73">
        <f>IF(($M75      =0),0,((($O75      -$M75      )/$M75      )*100))</f>
        <v>83.920710950342553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100.10124795778268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99.383278746366202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137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138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139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140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141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142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143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144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145</v>
      </c>
    </row>
    <row r="118" spans="1:23" x14ac:dyDescent="0.2">
      <c r="A118" s="35" t="s">
        <v>146</v>
      </c>
    </row>
    <row r="119" spans="1:23" x14ac:dyDescent="0.2">
      <c r="A119" s="35" t="s">
        <v>147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148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149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150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0x8ZWu8kCLZcpjLwhnof2nwsfb7LJkVdEfqf2XYrSmYhBsZMrP8y00p9U5t6DMK3VgA0ez9iC1rFBu2qlD1onA==" saltValue="yOR0SEL5V328G8Q7hun/D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2700000</v>
      </c>
      <c r="C10" s="118"/>
      <c r="D10" s="118"/>
      <c r="E10" s="118">
        <f t="shared" ref="E10:E17" si="0">$B10      +$C10      +$D10</f>
        <v>2700000</v>
      </c>
      <c r="F10" s="119">
        <v>2700000</v>
      </c>
      <c r="G10" s="120">
        <v>2700000</v>
      </c>
      <c r="H10" s="119">
        <v>87000</v>
      </c>
      <c r="I10" s="120">
        <v>87166</v>
      </c>
      <c r="J10" s="119">
        <v>36000</v>
      </c>
      <c r="K10" s="120">
        <v>971284</v>
      </c>
      <c r="L10" s="119">
        <v>531000</v>
      </c>
      <c r="M10" s="120">
        <v>619092</v>
      </c>
      <c r="N10" s="119">
        <v>611000</v>
      </c>
      <c r="O10" s="120">
        <v>615322</v>
      </c>
      <c r="P10" s="119">
        <f t="shared" ref="P10:P17" si="1">$H10      +$J10      +$L10      +$N10</f>
        <v>1265000</v>
      </c>
      <c r="Q10" s="120">
        <f t="shared" ref="Q10:Q17" si="2">$I10      +$K10      +$M10      +$O10</f>
        <v>2292864</v>
      </c>
      <c r="R10" s="59">
        <f t="shared" ref="R10:R17" si="3">IF(($L10      =0),0,((($N10      -$L10      )/$L10      )*100))</f>
        <v>15.065913370998116</v>
      </c>
      <c r="S10" s="60">
        <f t="shared" ref="S10:S17" si="4">IF(($M10      =0),0,((($O10      -$M10      )/$M10      )*100))</f>
        <v>-0.60895634251452124</v>
      </c>
      <c r="T10" s="59">
        <f t="shared" ref="T10:T17" si="5">IF(($E10      =0),0,(($P10      /$E10      )*100))</f>
        <v>46.851851851851848</v>
      </c>
      <c r="U10" s="61">
        <f t="shared" ref="U10:U17" si="6">IF(($E10      =0),0,(($Q10      /$E10      )*100))</f>
        <v>84.920888888888896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>
        <v>100000</v>
      </c>
      <c r="C14" s="118"/>
      <c r="D14" s="118"/>
      <c r="E14" s="118">
        <f t="shared" si="0"/>
        <v>100000</v>
      </c>
      <c r="F14" s="119">
        <v>100000</v>
      </c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>
        <v>1000000</v>
      </c>
      <c r="C15" s="118"/>
      <c r="D15" s="118"/>
      <c r="E15" s="118">
        <f t="shared" si="0"/>
        <v>1000000</v>
      </c>
      <c r="F15" s="119">
        <v>1000000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3800000</v>
      </c>
      <c r="C17" s="121">
        <f>SUM(C9:C16)</f>
        <v>0</v>
      </c>
      <c r="D17" s="121"/>
      <c r="E17" s="121">
        <f t="shared" si="0"/>
        <v>3800000</v>
      </c>
      <c r="F17" s="122">
        <f t="shared" ref="F17:O17" si="7">SUM(F9:F16)</f>
        <v>3800000</v>
      </c>
      <c r="G17" s="123">
        <f t="shared" si="7"/>
        <v>2700000</v>
      </c>
      <c r="H17" s="122">
        <f t="shared" si="7"/>
        <v>87000</v>
      </c>
      <c r="I17" s="123">
        <f t="shared" si="7"/>
        <v>87166</v>
      </c>
      <c r="J17" s="122">
        <f t="shared" si="7"/>
        <v>36000</v>
      </c>
      <c r="K17" s="123">
        <f t="shared" si="7"/>
        <v>971284</v>
      </c>
      <c r="L17" s="122">
        <f t="shared" si="7"/>
        <v>531000</v>
      </c>
      <c r="M17" s="123">
        <f t="shared" si="7"/>
        <v>619092</v>
      </c>
      <c r="N17" s="122">
        <f t="shared" si="7"/>
        <v>611000</v>
      </c>
      <c r="O17" s="123">
        <f t="shared" si="7"/>
        <v>615322</v>
      </c>
      <c r="P17" s="122">
        <f t="shared" si="1"/>
        <v>1265000</v>
      </c>
      <c r="Q17" s="123">
        <f t="shared" si="2"/>
        <v>2292864</v>
      </c>
      <c r="R17" s="63">
        <f t="shared" si="3"/>
        <v>15.065913370998116</v>
      </c>
      <c r="S17" s="64">
        <f t="shared" si="4"/>
        <v>-0.60895634251452124</v>
      </c>
      <c r="T17" s="63">
        <f>IF((SUM($E9:$E14))=0,0,(P17/(SUM($E9:$E14))*100))</f>
        <v>45.178571428571431</v>
      </c>
      <c r="U17" s="65">
        <f>IF((SUM($E9:$E14))=0,0,(Q17/(SUM($E9:$E14))*100))</f>
        <v>81.888000000000005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1348000</v>
      </c>
      <c r="C34" s="118"/>
      <c r="D34" s="118"/>
      <c r="E34" s="118">
        <f>$B34      +$C34      +$D34</f>
        <v>1348000</v>
      </c>
      <c r="F34" s="119">
        <v>1348000</v>
      </c>
      <c r="G34" s="120">
        <v>1348000</v>
      </c>
      <c r="H34" s="119">
        <v>215000</v>
      </c>
      <c r="I34" s="120">
        <v>615319</v>
      </c>
      <c r="J34" s="119">
        <v>410000</v>
      </c>
      <c r="K34" s="120">
        <v>41449</v>
      </c>
      <c r="L34" s="119">
        <v>426000</v>
      </c>
      <c r="M34" s="120">
        <v>425970</v>
      </c>
      <c r="N34" s="119">
        <v>263000</v>
      </c>
      <c r="O34" s="120">
        <v>265262</v>
      </c>
      <c r="P34" s="119">
        <f>$H34      +$J34      +$L34      +$N34</f>
        <v>1314000</v>
      </c>
      <c r="Q34" s="120">
        <f>$I34      +$K34      +$M34      +$O34</f>
        <v>1348000</v>
      </c>
      <c r="R34" s="59">
        <f>IF(($L34      =0),0,((($N34      -$L34      )/$L34      )*100))</f>
        <v>-38.262910798122071</v>
      </c>
      <c r="S34" s="60">
        <f>IF(($M34      =0),0,((($O34      -$M34      )/$M34      )*100))</f>
        <v>-37.72753949808672</v>
      </c>
      <c r="T34" s="59">
        <f>IF(($E34      =0),0,(($P34      /$E34      )*100))</f>
        <v>97.477744807121653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1348000</v>
      </c>
      <c r="C35" s="121">
        <f>C34</f>
        <v>0</v>
      </c>
      <c r="D35" s="121"/>
      <c r="E35" s="121">
        <f>$B35      +$C35      +$D35</f>
        <v>1348000</v>
      </c>
      <c r="F35" s="122">
        <f t="shared" ref="F35:O35" si="17">F34</f>
        <v>1348000</v>
      </c>
      <c r="G35" s="123">
        <f t="shared" si="17"/>
        <v>1348000</v>
      </c>
      <c r="H35" s="122">
        <f t="shared" si="17"/>
        <v>215000</v>
      </c>
      <c r="I35" s="123">
        <f t="shared" si="17"/>
        <v>615319</v>
      </c>
      <c r="J35" s="122">
        <f t="shared" si="17"/>
        <v>410000</v>
      </c>
      <c r="K35" s="123">
        <f t="shared" si="17"/>
        <v>41449</v>
      </c>
      <c r="L35" s="122">
        <f t="shared" si="17"/>
        <v>426000</v>
      </c>
      <c r="M35" s="123">
        <f t="shared" si="17"/>
        <v>425970</v>
      </c>
      <c r="N35" s="122">
        <f t="shared" si="17"/>
        <v>263000</v>
      </c>
      <c r="O35" s="123">
        <f t="shared" si="17"/>
        <v>265262</v>
      </c>
      <c r="P35" s="122">
        <f>$H35      +$J35      +$L35      +$N35</f>
        <v>1314000</v>
      </c>
      <c r="Q35" s="123">
        <f>$I35      +$K35      +$M35      +$O35</f>
        <v>1348000</v>
      </c>
      <c r="R35" s="63">
        <f>IF(($L35      =0),0,((($N35      -$L35      )/$L35      )*100))</f>
        <v>-38.262910798122071</v>
      </c>
      <c r="S35" s="64">
        <f>IF(($M35      =0),0,((($O35      -$M35      )/$M35      )*100))</f>
        <v>-37.72753949808672</v>
      </c>
      <c r="T35" s="63">
        <f>IF($E35   =0,0,($P35   /$E35   )*100)</f>
        <v>97.477744807121653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10000000</v>
      </c>
      <c r="C37" s="118"/>
      <c r="D37" s="118"/>
      <c r="E37" s="118">
        <f t="shared" ref="E37:E42" si="18">$B37      +$C37      +$D37</f>
        <v>10000000</v>
      </c>
      <c r="F37" s="119">
        <v>10000000</v>
      </c>
      <c r="G37" s="120">
        <v>10000000</v>
      </c>
      <c r="H37" s="119">
        <v>4025000</v>
      </c>
      <c r="I37" s="120">
        <v>525001</v>
      </c>
      <c r="J37" s="119"/>
      <c r="K37" s="120"/>
      <c r="L37" s="119">
        <v>2061000</v>
      </c>
      <c r="M37" s="120">
        <v>6149318</v>
      </c>
      <c r="N37" s="119">
        <v>3914000</v>
      </c>
      <c r="O37" s="120">
        <v>3359452</v>
      </c>
      <c r="P37" s="119">
        <f t="shared" ref="P37:P42" si="19">$H37      +$J37      +$L37      +$N37</f>
        <v>10000000</v>
      </c>
      <c r="Q37" s="120">
        <f t="shared" ref="Q37:Q42" si="20">$I37      +$K37      +$M37      +$O37</f>
        <v>10033771</v>
      </c>
      <c r="R37" s="59">
        <f t="shared" ref="R37:R42" si="21">IF(($L37      =0),0,((($N37      -$L37      )/$L37      )*100))</f>
        <v>89.907811741872877</v>
      </c>
      <c r="S37" s="60">
        <f t="shared" ref="S37:S42" si="22">IF(($M37      =0),0,((($O37      -$M37      )/$M37      )*100))</f>
        <v>-45.368705928039496</v>
      </c>
      <c r="T37" s="59">
        <f t="shared" ref="T37:T42" si="23">IF(($E37      =0),0,(($P37      /$E37      )*100))</f>
        <v>100</v>
      </c>
      <c r="U37" s="61">
        <f t="shared" ref="U37:U42" si="24">IF(($E37      =0),0,(($Q37      /$E37      )*100))</f>
        <v>100.33771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33000</v>
      </c>
      <c r="C38" s="118">
        <v>1000</v>
      </c>
      <c r="D38" s="118"/>
      <c r="E38" s="118">
        <f t="shared" si="18"/>
        <v>34000</v>
      </c>
      <c r="F38" s="119">
        <v>33000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10033000</v>
      </c>
      <c r="C42" s="121">
        <f>SUM(C37:C41)</f>
        <v>1000</v>
      </c>
      <c r="D42" s="121"/>
      <c r="E42" s="121">
        <f t="shared" si="18"/>
        <v>10034000</v>
      </c>
      <c r="F42" s="122">
        <f t="shared" ref="F42:O42" si="25">SUM(F37:F41)</f>
        <v>10033000</v>
      </c>
      <c r="G42" s="123">
        <f t="shared" si="25"/>
        <v>10000000</v>
      </c>
      <c r="H42" s="122">
        <f t="shared" si="25"/>
        <v>4025000</v>
      </c>
      <c r="I42" s="123">
        <f t="shared" si="25"/>
        <v>525001</v>
      </c>
      <c r="J42" s="122">
        <f t="shared" si="25"/>
        <v>0</v>
      </c>
      <c r="K42" s="123">
        <f t="shared" si="25"/>
        <v>0</v>
      </c>
      <c r="L42" s="122">
        <f t="shared" si="25"/>
        <v>2061000</v>
      </c>
      <c r="M42" s="123">
        <f t="shared" si="25"/>
        <v>6149318</v>
      </c>
      <c r="N42" s="122">
        <f t="shared" si="25"/>
        <v>3914000</v>
      </c>
      <c r="O42" s="123">
        <f t="shared" si="25"/>
        <v>3359452</v>
      </c>
      <c r="P42" s="122">
        <f t="shared" si="19"/>
        <v>10000000</v>
      </c>
      <c r="Q42" s="123">
        <f t="shared" si="20"/>
        <v>10033771</v>
      </c>
      <c r="R42" s="63">
        <f t="shared" si="21"/>
        <v>89.907811741872877</v>
      </c>
      <c r="S42" s="64">
        <f t="shared" si="22"/>
        <v>-45.368705928039496</v>
      </c>
      <c r="T42" s="63">
        <f>IF((+$E37+$E40) =0,0,(P42   /(+$E37+$E40) )*100)</f>
        <v>100</v>
      </c>
      <c r="U42" s="65">
        <f>IF((+$E37+$E40) =0,0,(Q42   /(+$E37+$E40) )*100)</f>
        <v>100.33771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20961000</v>
      </c>
      <c r="C53" s="118"/>
      <c r="D53" s="118"/>
      <c r="E53" s="118">
        <f t="shared" si="26"/>
        <v>20961000</v>
      </c>
      <c r="F53" s="119">
        <v>20961000</v>
      </c>
      <c r="G53" s="120">
        <v>20961000</v>
      </c>
      <c r="H53" s="119">
        <v>1448000</v>
      </c>
      <c r="I53" s="120">
        <v>148484</v>
      </c>
      <c r="J53" s="119">
        <v>12872000</v>
      </c>
      <c r="K53" s="120">
        <v>1149895</v>
      </c>
      <c r="L53" s="119"/>
      <c r="M53" s="120">
        <v>16712240</v>
      </c>
      <c r="N53" s="119">
        <v>6641000</v>
      </c>
      <c r="O53" s="120">
        <v>10079971</v>
      </c>
      <c r="P53" s="119">
        <f t="shared" si="27"/>
        <v>20961000</v>
      </c>
      <c r="Q53" s="120">
        <f t="shared" si="28"/>
        <v>28090590</v>
      </c>
      <c r="R53" s="59">
        <f t="shared" si="29"/>
        <v>0</v>
      </c>
      <c r="S53" s="60">
        <f t="shared" si="30"/>
        <v>-39.685099065116347</v>
      </c>
      <c r="T53" s="59">
        <f t="shared" si="31"/>
        <v>100</v>
      </c>
      <c r="U53" s="61">
        <f t="shared" si="32"/>
        <v>134.01359667954773</v>
      </c>
      <c r="V53" s="119">
        <v>7399000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20961000</v>
      </c>
      <c r="C55" s="121">
        <f>SUM(C44:C54)</f>
        <v>0</v>
      </c>
      <c r="D55" s="121"/>
      <c r="E55" s="121">
        <f t="shared" si="26"/>
        <v>20961000</v>
      </c>
      <c r="F55" s="122">
        <f t="shared" ref="F55:O55" si="33">SUM(F44:F54)</f>
        <v>20961000</v>
      </c>
      <c r="G55" s="123">
        <f t="shared" si="33"/>
        <v>20961000</v>
      </c>
      <c r="H55" s="122">
        <f t="shared" si="33"/>
        <v>1448000</v>
      </c>
      <c r="I55" s="123">
        <f t="shared" si="33"/>
        <v>148484</v>
      </c>
      <c r="J55" s="122">
        <f t="shared" si="33"/>
        <v>12872000</v>
      </c>
      <c r="K55" s="123">
        <f t="shared" si="33"/>
        <v>1149895</v>
      </c>
      <c r="L55" s="122">
        <f t="shared" si="33"/>
        <v>0</v>
      </c>
      <c r="M55" s="123">
        <f t="shared" si="33"/>
        <v>16712240</v>
      </c>
      <c r="N55" s="122">
        <f t="shared" si="33"/>
        <v>6641000</v>
      </c>
      <c r="O55" s="123">
        <f t="shared" si="33"/>
        <v>10079971</v>
      </c>
      <c r="P55" s="122">
        <f t="shared" si="27"/>
        <v>20961000</v>
      </c>
      <c r="Q55" s="123">
        <f t="shared" si="28"/>
        <v>28090590</v>
      </c>
      <c r="R55" s="63">
        <f t="shared" si="29"/>
        <v>0</v>
      </c>
      <c r="S55" s="64">
        <f t="shared" si="30"/>
        <v>-39.685099065116347</v>
      </c>
      <c r="T55" s="63">
        <f>IF((+$E45+$E47+$E49+$E50+$E53) =0,0,(P55   /(+$E45+$E47+$E49+$E50+$E53) )*100)</f>
        <v>100</v>
      </c>
      <c r="U55" s="65">
        <f>IF((+$E45+$E47+$E49+$E50+$E53) =0,0,(Q55   /(+$E45+$E47+$E49+$E50+$E53) )*100)</f>
        <v>134.01359667954773</v>
      </c>
      <c r="V55" s="122">
        <f>SUM(V44:V54)</f>
        <v>7399000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36142000</v>
      </c>
      <c r="C69" s="130">
        <f>SUM(C9:C16,C19:C25,C28:C31,C34,C37:C41,C44:C54,C57:C60,C63:C67)</f>
        <v>1000</v>
      </c>
      <c r="D69" s="130"/>
      <c r="E69" s="130">
        <f t="shared" si="35"/>
        <v>36143000</v>
      </c>
      <c r="F69" s="131">
        <f t="shared" ref="F69:O69" si="43">SUM(F9:F16,F19:F25,F28:F31,F34,F37:F41,F44:F54,F57:F60,F63:F67)</f>
        <v>36142000</v>
      </c>
      <c r="G69" s="132">
        <f t="shared" si="43"/>
        <v>35009000</v>
      </c>
      <c r="H69" s="131">
        <f t="shared" si="43"/>
        <v>5775000</v>
      </c>
      <c r="I69" s="132">
        <f t="shared" si="43"/>
        <v>1375970</v>
      </c>
      <c r="J69" s="131">
        <f t="shared" si="43"/>
        <v>13318000</v>
      </c>
      <c r="K69" s="132">
        <f t="shared" si="43"/>
        <v>2162628</v>
      </c>
      <c r="L69" s="131">
        <f t="shared" si="43"/>
        <v>3018000</v>
      </c>
      <c r="M69" s="132">
        <f t="shared" si="43"/>
        <v>23906620</v>
      </c>
      <c r="N69" s="131">
        <f t="shared" si="43"/>
        <v>11429000</v>
      </c>
      <c r="O69" s="132">
        <f t="shared" si="43"/>
        <v>14320007</v>
      </c>
      <c r="P69" s="131">
        <f t="shared" si="36"/>
        <v>33540000</v>
      </c>
      <c r="Q69" s="132">
        <f t="shared" si="37"/>
        <v>41765225</v>
      </c>
      <c r="R69" s="72">
        <f t="shared" si="38"/>
        <v>278.69449966865477</v>
      </c>
      <c r="S69" s="73">
        <f t="shared" si="39"/>
        <v>-40.100244200142058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95.531060411860196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118.95874277250846</v>
      </c>
      <c r="V69" s="131">
        <f>SUM(V9:V16,V19:V25,V28:V31,V34,V37:V41,V44:V54,V57:V60,V63:V67)</f>
        <v>7399000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40679000</v>
      </c>
      <c r="C71" s="118"/>
      <c r="D71" s="118"/>
      <c r="E71" s="118">
        <f>$B71      +$C71      +$D71</f>
        <v>40679000</v>
      </c>
      <c r="F71" s="119">
        <v>52892000</v>
      </c>
      <c r="G71" s="120">
        <v>40679000</v>
      </c>
      <c r="H71" s="119">
        <v>5181000</v>
      </c>
      <c r="I71" s="120">
        <v>1133594</v>
      </c>
      <c r="J71" s="119">
        <v>16738000</v>
      </c>
      <c r="K71" s="120">
        <v>2486218</v>
      </c>
      <c r="L71" s="119">
        <v>4148000</v>
      </c>
      <c r="M71" s="120">
        <v>25324013</v>
      </c>
      <c r="N71" s="119">
        <v>13500000</v>
      </c>
      <c r="O71" s="120">
        <v>19810396</v>
      </c>
      <c r="P71" s="119">
        <f>$H71      +$J71      +$L71      +$N71</f>
        <v>39567000</v>
      </c>
      <c r="Q71" s="120">
        <f>$I71      +$K71      +$M71      +$O71</f>
        <v>48754221</v>
      </c>
      <c r="R71" s="59">
        <f>IF(($L71      =0),0,((($N71      -$L71      )/$L71      )*100))</f>
        <v>225.45805207328834</v>
      </c>
      <c r="S71" s="60">
        <f>IF(($M71      =0),0,((($O71      -$M71      )/$M71      )*100))</f>
        <v>-21.77228782815741</v>
      </c>
      <c r="T71" s="59">
        <f>IF(($E71      =0),0,(($P71      /$E71      )*100))</f>
        <v>97.266402812261859</v>
      </c>
      <c r="U71" s="61">
        <f>IF(($E71      =0),0,(($Q71      /$E71      )*100))</f>
        <v>119.85108041003957</v>
      </c>
      <c r="V71" s="119">
        <v>10303000</v>
      </c>
      <c r="W71" s="120" t="s">
        <v>36</v>
      </c>
    </row>
    <row r="72" spans="1:23" s="75" customFormat="1" ht="12.95" customHeight="1" x14ac:dyDescent="0.2">
      <c r="A72" s="74" t="s">
        <v>91</v>
      </c>
      <c r="B72" s="118">
        <v>13517000</v>
      </c>
      <c r="C72" s="118"/>
      <c r="D72" s="118"/>
      <c r="E72" s="118">
        <f>$B72      +$C72      +$D72</f>
        <v>13517000</v>
      </c>
      <c r="F72" s="119">
        <v>13517000</v>
      </c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54196000</v>
      </c>
      <c r="C73" s="127">
        <f>SUM(C71:C72)</f>
        <v>0</v>
      </c>
      <c r="D73" s="127"/>
      <c r="E73" s="127">
        <f>$B73      +$C73      +$D73</f>
        <v>54196000</v>
      </c>
      <c r="F73" s="128">
        <f t="shared" ref="F73:O73" si="44">SUM(F71:F72)</f>
        <v>66409000</v>
      </c>
      <c r="G73" s="129">
        <f t="shared" si="44"/>
        <v>40679000</v>
      </c>
      <c r="H73" s="128">
        <f t="shared" si="44"/>
        <v>5181000</v>
      </c>
      <c r="I73" s="129">
        <f t="shared" si="44"/>
        <v>1133594</v>
      </c>
      <c r="J73" s="128">
        <f t="shared" si="44"/>
        <v>16738000</v>
      </c>
      <c r="K73" s="129">
        <f t="shared" si="44"/>
        <v>2486218</v>
      </c>
      <c r="L73" s="128">
        <f t="shared" si="44"/>
        <v>4148000</v>
      </c>
      <c r="M73" s="129">
        <f t="shared" si="44"/>
        <v>25324013</v>
      </c>
      <c r="N73" s="128">
        <f t="shared" si="44"/>
        <v>13500000</v>
      </c>
      <c r="O73" s="129">
        <f t="shared" si="44"/>
        <v>19810396</v>
      </c>
      <c r="P73" s="128">
        <f>$H73      +$J73      +$L73      +$N73</f>
        <v>39567000</v>
      </c>
      <c r="Q73" s="129">
        <f>$I73      +$K73      +$M73      +$O73</f>
        <v>48754221</v>
      </c>
      <c r="R73" s="68">
        <f>IF(($L73      =0),0,((($N73      -$L73      )/$L73      )*100))</f>
        <v>225.45805207328834</v>
      </c>
      <c r="S73" s="69">
        <f>IF(($M73      =0),0,((($O73      -$M73      )/$M73      )*100))</f>
        <v>-21.77228782815741</v>
      </c>
      <c r="T73" s="68">
        <f>IF(($E71      =0),0,(($P71      /$E71      )*100))</f>
        <v>97.266402812261859</v>
      </c>
      <c r="U73" s="70">
        <f>IF($E71   =0,0,($Q71   /$E71 )*100)</f>
        <v>119.85108041003957</v>
      </c>
      <c r="V73" s="128">
        <f>SUM(V71:V72)</f>
        <v>10303000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54196000</v>
      </c>
      <c r="C74" s="130">
        <f>SUM(C71:C72)</f>
        <v>0</v>
      </c>
      <c r="D74" s="130"/>
      <c r="E74" s="130">
        <f>$B74      +$C74      +$D74</f>
        <v>54196000</v>
      </c>
      <c r="F74" s="131">
        <f t="shared" ref="F74:O74" si="45">SUM(F71:F72)</f>
        <v>66409000</v>
      </c>
      <c r="G74" s="132">
        <f t="shared" si="45"/>
        <v>40679000</v>
      </c>
      <c r="H74" s="131">
        <f t="shared" si="45"/>
        <v>5181000</v>
      </c>
      <c r="I74" s="132">
        <f t="shared" si="45"/>
        <v>1133594</v>
      </c>
      <c r="J74" s="131">
        <f t="shared" si="45"/>
        <v>16738000</v>
      </c>
      <c r="K74" s="132">
        <f t="shared" si="45"/>
        <v>2486218</v>
      </c>
      <c r="L74" s="131">
        <f t="shared" si="45"/>
        <v>4148000</v>
      </c>
      <c r="M74" s="132">
        <f t="shared" si="45"/>
        <v>25324013</v>
      </c>
      <c r="N74" s="131">
        <f t="shared" si="45"/>
        <v>13500000</v>
      </c>
      <c r="O74" s="132">
        <f t="shared" si="45"/>
        <v>19810396</v>
      </c>
      <c r="P74" s="131">
        <f>$H74      +$J74      +$L74      +$N74</f>
        <v>39567000</v>
      </c>
      <c r="Q74" s="132">
        <f>$I74      +$K74      +$M74      +$O74</f>
        <v>48754221</v>
      </c>
      <c r="R74" s="72">
        <f>IF(($L74      =0),0,((($N74      -$L74      )/$L74      )*100))</f>
        <v>225.45805207328834</v>
      </c>
      <c r="S74" s="73">
        <f>IF(($M74      =0),0,((($O74      -$M74      )/$M74      )*100))</f>
        <v>-21.77228782815741</v>
      </c>
      <c r="T74" s="72">
        <f>IF(($E71      =0),0,(($P71      /$E71      )*100))</f>
        <v>97.266402812261859</v>
      </c>
      <c r="U74" s="76">
        <f>IF($E71   =0,0,($Q71   /$E71 )*100)</f>
        <v>119.85108041003957</v>
      </c>
      <c r="V74" s="131">
        <f>SUM(V71:V72)</f>
        <v>10303000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90338000</v>
      </c>
      <c r="C75" s="130">
        <f>SUM(C9:C16,C19:C25,C28:C31,C34,C37:C41,C44:C54,C57:C60,C63:C67,C71:C72)</f>
        <v>1000</v>
      </c>
      <c r="D75" s="130"/>
      <c r="E75" s="130">
        <f>$B75      +$C75      +$D75</f>
        <v>90339000</v>
      </c>
      <c r="F75" s="131">
        <f t="shared" ref="F75:O75" si="46">SUM(F9:F16,F19:F25,F28:F31,F34,F37:F41,F44:F54,F57:F60,F63:F67,F71:F72)</f>
        <v>102551000</v>
      </c>
      <c r="G75" s="132">
        <f t="shared" si="46"/>
        <v>75688000</v>
      </c>
      <c r="H75" s="131">
        <f t="shared" si="46"/>
        <v>10956000</v>
      </c>
      <c r="I75" s="132">
        <f t="shared" si="46"/>
        <v>2509564</v>
      </c>
      <c r="J75" s="131">
        <f t="shared" si="46"/>
        <v>30056000</v>
      </c>
      <c r="K75" s="132">
        <f t="shared" si="46"/>
        <v>4648846</v>
      </c>
      <c r="L75" s="131">
        <f t="shared" si="46"/>
        <v>7166000</v>
      </c>
      <c r="M75" s="132">
        <f t="shared" si="46"/>
        <v>49230633</v>
      </c>
      <c r="N75" s="131">
        <f t="shared" si="46"/>
        <v>24929000</v>
      </c>
      <c r="O75" s="132">
        <f t="shared" si="46"/>
        <v>34130403</v>
      </c>
      <c r="P75" s="131">
        <f>$H75      +$J75      +$L75      +$N75</f>
        <v>73107000</v>
      </c>
      <c r="Q75" s="132">
        <f>$I75      +$K75      +$M75      +$O75</f>
        <v>90519446</v>
      </c>
      <c r="R75" s="72">
        <f>IF(($L75      =0),0,((($N75      -$L75      )/$L75      )*100))</f>
        <v>247.87887245325146</v>
      </c>
      <c r="S75" s="73">
        <f>IF(($M75      =0),0,((($O75      -$M75      )/$M75      )*100))</f>
        <v>-30.672427063856766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96.462500659735056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119.43770253866049</v>
      </c>
      <c r="V75" s="131">
        <f>SUM(V9:V16,V19:V25,V28:V31,V34,V37:V41,V44:V54,V57:V60,V63:V67,V71:V72)</f>
        <v>17702000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137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138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139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140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141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142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143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144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145</v>
      </c>
    </row>
    <row r="118" spans="1:23" x14ac:dyDescent="0.2">
      <c r="A118" s="35" t="s">
        <v>146</v>
      </c>
    </row>
    <row r="119" spans="1:23" x14ac:dyDescent="0.2">
      <c r="A119" s="35" t="s">
        <v>147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148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149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150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sPW+Klj1F7KXjd4BV+uKZ2xkN4mlKL/Bkioo8kqHp+IUk8LCLZc/7jkAThEHTM1Jt4Lwvqqr8IWhwYNAtN1/Kw==" saltValue="WAdXpwmM8iW3+R/8URchc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143000</v>
      </c>
      <c r="I10" s="120">
        <v>142395</v>
      </c>
      <c r="J10" s="119">
        <v>203000</v>
      </c>
      <c r="K10" s="120">
        <v>203345</v>
      </c>
      <c r="L10" s="119">
        <v>326000</v>
      </c>
      <c r="M10" s="120">
        <v>326141</v>
      </c>
      <c r="N10" s="119">
        <v>309000</v>
      </c>
      <c r="O10" s="120">
        <v>291632</v>
      </c>
      <c r="P10" s="119">
        <f t="shared" ref="P10:P17" si="1">$H10      +$J10      +$L10      +$N10</f>
        <v>981000</v>
      </c>
      <c r="Q10" s="120">
        <f t="shared" ref="Q10:Q17" si="2">$I10      +$K10      +$M10      +$O10</f>
        <v>963513</v>
      </c>
      <c r="R10" s="59">
        <f t="shared" ref="R10:R17" si="3">IF(($L10      =0),0,((($N10      -$L10      )/$L10      )*100))</f>
        <v>-5.2147239263803682</v>
      </c>
      <c r="S10" s="60">
        <f t="shared" ref="S10:S17" si="4">IF(($M10      =0),0,((($O10      -$M10      )/$M10      )*100))</f>
        <v>-10.581006374543525</v>
      </c>
      <c r="T10" s="59">
        <f t="shared" ref="T10:T17" si="5">IF(($E10      =0),0,(($P10      /$E10      )*100))</f>
        <v>32.700000000000003</v>
      </c>
      <c r="U10" s="61">
        <f t="shared" ref="U10:U17" si="6">IF(($E10      =0),0,(($Q10      /$E10      )*100))</f>
        <v>32.117100000000001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143000</v>
      </c>
      <c r="I17" s="123">
        <f t="shared" si="7"/>
        <v>142395</v>
      </c>
      <c r="J17" s="122">
        <f t="shared" si="7"/>
        <v>203000</v>
      </c>
      <c r="K17" s="123">
        <f t="shared" si="7"/>
        <v>203345</v>
      </c>
      <c r="L17" s="122">
        <f t="shared" si="7"/>
        <v>326000</v>
      </c>
      <c r="M17" s="123">
        <f t="shared" si="7"/>
        <v>326141</v>
      </c>
      <c r="N17" s="122">
        <f t="shared" si="7"/>
        <v>309000</v>
      </c>
      <c r="O17" s="123">
        <f t="shared" si="7"/>
        <v>291632</v>
      </c>
      <c r="P17" s="122">
        <f t="shared" si="1"/>
        <v>981000</v>
      </c>
      <c r="Q17" s="123">
        <f t="shared" si="2"/>
        <v>963513</v>
      </c>
      <c r="R17" s="63">
        <f t="shared" si="3"/>
        <v>-5.2147239263803682</v>
      </c>
      <c r="S17" s="64">
        <f t="shared" si="4"/>
        <v>-10.581006374543525</v>
      </c>
      <c r="T17" s="63">
        <f>IF((SUM($E9:$E14))=0,0,(P17/(SUM($E9:$E14))*100))</f>
        <v>32.700000000000003</v>
      </c>
      <c r="U17" s="65">
        <f>IF((SUM($E9:$E14))=0,0,(Q17/(SUM($E9:$E14))*100))</f>
        <v>32.117100000000001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/>
      <c r="C34" s="118"/>
      <c r="D34" s="118"/>
      <c r="E34" s="118">
        <f>$B34      +$C34      +$D34</f>
        <v>0</v>
      </c>
      <c r="F34" s="119"/>
      <c r="G34" s="120"/>
      <c r="H34" s="119"/>
      <c r="I34" s="120"/>
      <c r="J34" s="119"/>
      <c r="K34" s="120"/>
      <c r="L34" s="119"/>
      <c r="M34" s="120"/>
      <c r="N34" s="119"/>
      <c r="O34" s="120"/>
      <c r="P34" s="119">
        <f>$H34      +$J34      +$L34      +$N34</f>
        <v>0</v>
      </c>
      <c r="Q34" s="120">
        <f>$I34      +$K34      +$M34      +$O34</f>
        <v>0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0</v>
      </c>
      <c r="U34" s="61">
        <f>IF(($E34      =0),0,(($Q34      /$E34      )*100))</f>
        <v>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0</v>
      </c>
      <c r="C35" s="121">
        <f>C34</f>
        <v>0</v>
      </c>
      <c r="D35" s="121"/>
      <c r="E35" s="121">
        <f>$B35      +$C35      +$D35</f>
        <v>0</v>
      </c>
      <c r="F35" s="122">
        <f t="shared" ref="F35:O35" si="17">F34</f>
        <v>0</v>
      </c>
      <c r="G35" s="123">
        <f t="shared" si="17"/>
        <v>0</v>
      </c>
      <c r="H35" s="122">
        <f t="shared" si="17"/>
        <v>0</v>
      </c>
      <c r="I35" s="123">
        <f t="shared" si="17"/>
        <v>0</v>
      </c>
      <c r="J35" s="122">
        <f t="shared" si="17"/>
        <v>0</v>
      </c>
      <c r="K35" s="123">
        <f t="shared" si="17"/>
        <v>0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0</v>
      </c>
      <c r="Q35" s="123">
        <f>$I35      +$K35      +$M35      +$O35</f>
        <v>0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0</v>
      </c>
      <c r="U35" s="65">
        <f>IF($E35   =0,0,($Q35   /$E35   )*100)</f>
        <v>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16000</v>
      </c>
      <c r="C38" s="118"/>
      <c r="D38" s="118"/>
      <c r="E38" s="118">
        <f t="shared" si="18"/>
        <v>16000</v>
      </c>
      <c r="F38" s="119">
        <v>16000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16000</v>
      </c>
      <c r="C42" s="121">
        <f>SUM(C37:C41)</f>
        <v>0</v>
      </c>
      <c r="D42" s="121"/>
      <c r="E42" s="121">
        <f t="shared" si="18"/>
        <v>16000</v>
      </c>
      <c r="F42" s="122">
        <f t="shared" ref="F42:O42" si="25">SUM(F37:F41)</f>
        <v>16000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15000000</v>
      </c>
      <c r="C46" s="118"/>
      <c r="D46" s="118"/>
      <c r="E46" s="118">
        <f t="shared" si="26"/>
        <v>15000000</v>
      </c>
      <c r="F46" s="119">
        <v>15000000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17450000</v>
      </c>
      <c r="C53" s="118"/>
      <c r="D53" s="118"/>
      <c r="E53" s="118">
        <f t="shared" si="26"/>
        <v>17450000</v>
      </c>
      <c r="F53" s="119">
        <v>17450000</v>
      </c>
      <c r="G53" s="120">
        <v>7000000</v>
      </c>
      <c r="H53" s="119"/>
      <c r="I53" s="120">
        <v>1484461</v>
      </c>
      <c r="J53" s="119"/>
      <c r="K53" s="120"/>
      <c r="L53" s="119">
        <v>7000000</v>
      </c>
      <c r="M53" s="120">
        <v>4035040</v>
      </c>
      <c r="N53" s="119"/>
      <c r="O53" s="120">
        <v>2205000</v>
      </c>
      <c r="P53" s="119">
        <f t="shared" si="27"/>
        <v>7000000</v>
      </c>
      <c r="Q53" s="120">
        <f t="shared" si="28"/>
        <v>7724501</v>
      </c>
      <c r="R53" s="59">
        <f t="shared" si="29"/>
        <v>-100</v>
      </c>
      <c r="S53" s="60">
        <f t="shared" si="30"/>
        <v>-45.353701574209921</v>
      </c>
      <c r="T53" s="59">
        <f t="shared" si="31"/>
        <v>40.114613180515754</v>
      </c>
      <c r="U53" s="61">
        <f t="shared" si="32"/>
        <v>44.266481375358168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32450000</v>
      </c>
      <c r="C55" s="121">
        <f>SUM(C44:C54)</f>
        <v>0</v>
      </c>
      <c r="D55" s="121"/>
      <c r="E55" s="121">
        <f t="shared" si="26"/>
        <v>32450000</v>
      </c>
      <c r="F55" s="122">
        <f t="shared" ref="F55:O55" si="33">SUM(F44:F54)</f>
        <v>32450000</v>
      </c>
      <c r="G55" s="123">
        <f t="shared" si="33"/>
        <v>7000000</v>
      </c>
      <c r="H55" s="122">
        <f t="shared" si="33"/>
        <v>0</v>
      </c>
      <c r="I55" s="123">
        <f t="shared" si="33"/>
        <v>1484461</v>
      </c>
      <c r="J55" s="122">
        <f t="shared" si="33"/>
        <v>0</v>
      </c>
      <c r="K55" s="123">
        <f t="shared" si="33"/>
        <v>0</v>
      </c>
      <c r="L55" s="122">
        <f t="shared" si="33"/>
        <v>7000000</v>
      </c>
      <c r="M55" s="123">
        <f t="shared" si="33"/>
        <v>4035040</v>
      </c>
      <c r="N55" s="122">
        <f t="shared" si="33"/>
        <v>0</v>
      </c>
      <c r="O55" s="123">
        <f t="shared" si="33"/>
        <v>2205000</v>
      </c>
      <c r="P55" s="122">
        <f t="shared" si="27"/>
        <v>7000000</v>
      </c>
      <c r="Q55" s="123">
        <f t="shared" si="28"/>
        <v>7724501</v>
      </c>
      <c r="R55" s="63">
        <f t="shared" si="29"/>
        <v>-100</v>
      </c>
      <c r="S55" s="64">
        <f t="shared" si="30"/>
        <v>-45.353701574209921</v>
      </c>
      <c r="T55" s="63">
        <f>IF((+$E45+$E47+$E49+$E50+$E53) =0,0,(P55   /(+$E45+$E47+$E49+$E50+$E53) )*100)</f>
        <v>40.114613180515754</v>
      </c>
      <c r="U55" s="65">
        <f>IF((+$E45+$E47+$E49+$E50+$E53) =0,0,(Q55   /(+$E45+$E47+$E49+$E50+$E53) )*100)</f>
        <v>44.266481375358168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35466000</v>
      </c>
      <c r="C69" s="130">
        <f>SUM(C9:C16,C19:C25,C28:C31,C34,C37:C41,C44:C54,C57:C60,C63:C67)</f>
        <v>0</v>
      </c>
      <c r="D69" s="130"/>
      <c r="E69" s="130">
        <f t="shared" si="35"/>
        <v>35466000</v>
      </c>
      <c r="F69" s="131">
        <f t="shared" ref="F69:O69" si="43">SUM(F9:F16,F19:F25,F28:F31,F34,F37:F41,F44:F54,F57:F60,F63:F67)</f>
        <v>35466000</v>
      </c>
      <c r="G69" s="132">
        <f t="shared" si="43"/>
        <v>10000000</v>
      </c>
      <c r="H69" s="131">
        <f t="shared" si="43"/>
        <v>143000</v>
      </c>
      <c r="I69" s="132">
        <f t="shared" si="43"/>
        <v>1626856</v>
      </c>
      <c r="J69" s="131">
        <f t="shared" si="43"/>
        <v>203000</v>
      </c>
      <c r="K69" s="132">
        <f t="shared" si="43"/>
        <v>203345</v>
      </c>
      <c r="L69" s="131">
        <f t="shared" si="43"/>
        <v>7326000</v>
      </c>
      <c r="M69" s="132">
        <f t="shared" si="43"/>
        <v>4361181</v>
      </c>
      <c r="N69" s="131">
        <f t="shared" si="43"/>
        <v>309000</v>
      </c>
      <c r="O69" s="132">
        <f t="shared" si="43"/>
        <v>2496632</v>
      </c>
      <c r="P69" s="131">
        <f t="shared" si="36"/>
        <v>7981000</v>
      </c>
      <c r="Q69" s="132">
        <f t="shared" si="37"/>
        <v>8688014</v>
      </c>
      <c r="R69" s="72">
        <f t="shared" si="38"/>
        <v>-95.782145782145776</v>
      </c>
      <c r="S69" s="73">
        <f t="shared" si="39"/>
        <v>-42.753304666786356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39.026894865525676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42.484176039119802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19970000</v>
      </c>
      <c r="C71" s="118">
        <v>-18972000</v>
      </c>
      <c r="D71" s="118"/>
      <c r="E71" s="118">
        <f>$B71      +$C71      +$D71</f>
        <v>998000</v>
      </c>
      <c r="F71" s="119">
        <v>9188000</v>
      </c>
      <c r="G71" s="120">
        <v>998000</v>
      </c>
      <c r="H71" s="119">
        <v>316000</v>
      </c>
      <c r="I71" s="120">
        <v>372103</v>
      </c>
      <c r="J71" s="119">
        <v>467000</v>
      </c>
      <c r="K71" s="120">
        <v>450019</v>
      </c>
      <c r="L71" s="119">
        <v>60000</v>
      </c>
      <c r="M71" s="120">
        <v>181327</v>
      </c>
      <c r="N71" s="119">
        <v>95000</v>
      </c>
      <c r="O71" s="120">
        <v>60196</v>
      </c>
      <c r="P71" s="119">
        <f>$H71      +$J71      +$L71      +$N71</f>
        <v>938000</v>
      </c>
      <c r="Q71" s="120">
        <f>$I71      +$K71      +$M71      +$O71</f>
        <v>1063645</v>
      </c>
      <c r="R71" s="59">
        <f>IF(($L71      =0),0,((($N71      -$L71      )/$L71      )*100))</f>
        <v>58.333333333333336</v>
      </c>
      <c r="S71" s="60">
        <f>IF(($M71      =0),0,((($O71      -$M71      )/$M71      )*100))</f>
        <v>-66.802516999674623</v>
      </c>
      <c r="T71" s="59">
        <f>IF(($E71      =0),0,(($P71      /$E71      )*100))</f>
        <v>93.987975951903806</v>
      </c>
      <c r="U71" s="61">
        <f>IF(($E71      =0),0,(($Q71      /$E71      )*100))</f>
        <v>106.57765531062124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>
        <v>6638000</v>
      </c>
      <c r="C72" s="118"/>
      <c r="D72" s="118"/>
      <c r="E72" s="118">
        <f>$B72      +$C72      +$D72</f>
        <v>6638000</v>
      </c>
      <c r="F72" s="119">
        <v>6638000</v>
      </c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26608000</v>
      </c>
      <c r="C73" s="127">
        <f>SUM(C71:C72)</f>
        <v>-18972000</v>
      </c>
      <c r="D73" s="127"/>
      <c r="E73" s="127">
        <f>$B73      +$C73      +$D73</f>
        <v>7636000</v>
      </c>
      <c r="F73" s="128">
        <f t="shared" ref="F73:O73" si="44">SUM(F71:F72)</f>
        <v>15826000</v>
      </c>
      <c r="G73" s="129">
        <f t="shared" si="44"/>
        <v>998000</v>
      </c>
      <c r="H73" s="128">
        <f t="shared" si="44"/>
        <v>316000</v>
      </c>
      <c r="I73" s="129">
        <f t="shared" si="44"/>
        <v>372103</v>
      </c>
      <c r="J73" s="128">
        <f t="shared" si="44"/>
        <v>467000</v>
      </c>
      <c r="K73" s="129">
        <f t="shared" si="44"/>
        <v>450019</v>
      </c>
      <c r="L73" s="128">
        <f t="shared" si="44"/>
        <v>60000</v>
      </c>
      <c r="M73" s="129">
        <f t="shared" si="44"/>
        <v>181327</v>
      </c>
      <c r="N73" s="128">
        <f t="shared" si="44"/>
        <v>95000</v>
      </c>
      <c r="O73" s="129">
        <f t="shared" si="44"/>
        <v>60196</v>
      </c>
      <c r="P73" s="128">
        <f>$H73      +$J73      +$L73      +$N73</f>
        <v>938000</v>
      </c>
      <c r="Q73" s="129">
        <f>$I73      +$K73      +$M73      +$O73</f>
        <v>1063645</v>
      </c>
      <c r="R73" s="68">
        <f>IF(($L73      =0),0,((($N73      -$L73      )/$L73      )*100))</f>
        <v>58.333333333333336</v>
      </c>
      <c r="S73" s="69">
        <f>IF(($M73      =0),0,((($O73      -$M73      )/$M73      )*100))</f>
        <v>-66.802516999674623</v>
      </c>
      <c r="T73" s="68">
        <f>IF(($E71      =0),0,(($P71      /$E71      )*100))</f>
        <v>93.987975951903806</v>
      </c>
      <c r="U73" s="70">
        <f>IF($E71   =0,0,($Q71   /$E71 )*100)</f>
        <v>106.57765531062124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26608000</v>
      </c>
      <c r="C74" s="130">
        <f>SUM(C71:C72)</f>
        <v>-18972000</v>
      </c>
      <c r="D74" s="130"/>
      <c r="E74" s="130">
        <f>$B74      +$C74      +$D74</f>
        <v>7636000</v>
      </c>
      <c r="F74" s="131">
        <f t="shared" ref="F74:O74" si="45">SUM(F71:F72)</f>
        <v>15826000</v>
      </c>
      <c r="G74" s="132">
        <f t="shared" si="45"/>
        <v>998000</v>
      </c>
      <c r="H74" s="131">
        <f t="shared" si="45"/>
        <v>316000</v>
      </c>
      <c r="I74" s="132">
        <f t="shared" si="45"/>
        <v>372103</v>
      </c>
      <c r="J74" s="131">
        <f t="shared" si="45"/>
        <v>467000</v>
      </c>
      <c r="K74" s="132">
        <f t="shared" si="45"/>
        <v>450019</v>
      </c>
      <c r="L74" s="131">
        <f t="shared" si="45"/>
        <v>60000</v>
      </c>
      <c r="M74" s="132">
        <f t="shared" si="45"/>
        <v>181327</v>
      </c>
      <c r="N74" s="131">
        <f t="shared" si="45"/>
        <v>95000</v>
      </c>
      <c r="O74" s="132">
        <f t="shared" si="45"/>
        <v>60196</v>
      </c>
      <c r="P74" s="131">
        <f>$H74      +$J74      +$L74      +$N74</f>
        <v>938000</v>
      </c>
      <c r="Q74" s="132">
        <f>$I74      +$K74      +$M74      +$O74</f>
        <v>1063645</v>
      </c>
      <c r="R74" s="72">
        <f>IF(($L74      =0),0,((($N74      -$L74      )/$L74      )*100))</f>
        <v>58.333333333333336</v>
      </c>
      <c r="S74" s="73">
        <f>IF(($M74      =0),0,((($O74      -$M74      )/$M74      )*100))</f>
        <v>-66.802516999674623</v>
      </c>
      <c r="T74" s="72">
        <f>IF(($E71      =0),0,(($P71      /$E71      )*100))</f>
        <v>93.987975951903806</v>
      </c>
      <c r="U74" s="76">
        <f>IF($E71   =0,0,($Q71   /$E71 )*100)</f>
        <v>106.57765531062124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62074000</v>
      </c>
      <c r="C75" s="130">
        <f>SUM(C9:C16,C19:C25,C28:C31,C34,C37:C41,C44:C54,C57:C60,C63:C67,C71:C72)</f>
        <v>-18972000</v>
      </c>
      <c r="D75" s="130"/>
      <c r="E75" s="130">
        <f>$B75      +$C75      +$D75</f>
        <v>43102000</v>
      </c>
      <c r="F75" s="131">
        <f t="shared" ref="F75:O75" si="46">SUM(F9:F16,F19:F25,F28:F31,F34,F37:F41,F44:F54,F57:F60,F63:F67,F71:F72)</f>
        <v>51292000</v>
      </c>
      <c r="G75" s="132">
        <f t="shared" si="46"/>
        <v>10998000</v>
      </c>
      <c r="H75" s="131">
        <f t="shared" si="46"/>
        <v>459000</v>
      </c>
      <c r="I75" s="132">
        <f t="shared" si="46"/>
        <v>1998959</v>
      </c>
      <c r="J75" s="131">
        <f t="shared" si="46"/>
        <v>670000</v>
      </c>
      <c r="K75" s="132">
        <f t="shared" si="46"/>
        <v>653364</v>
      </c>
      <c r="L75" s="131">
        <f t="shared" si="46"/>
        <v>7386000</v>
      </c>
      <c r="M75" s="132">
        <f t="shared" si="46"/>
        <v>4542508</v>
      </c>
      <c r="N75" s="131">
        <f t="shared" si="46"/>
        <v>404000</v>
      </c>
      <c r="O75" s="132">
        <f t="shared" si="46"/>
        <v>2556828</v>
      </c>
      <c r="P75" s="131">
        <f>$H75      +$J75      +$L75      +$N75</f>
        <v>8919000</v>
      </c>
      <c r="Q75" s="132">
        <f>$I75      +$K75      +$M75      +$O75</f>
        <v>9751659</v>
      </c>
      <c r="R75" s="72">
        <f>IF(($L75      =0),0,((($N75      -$L75      )/$L75      )*100))</f>
        <v>-94.530192255618744</v>
      </c>
      <c r="S75" s="73">
        <f>IF(($M75      =0),0,((($O75      -$M75      )/$M75      )*100))</f>
        <v>-43.713296707457644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41.584296904140245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45.466519022752706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137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138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139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140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141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142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143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144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145</v>
      </c>
    </row>
    <row r="118" spans="1:23" x14ac:dyDescent="0.2">
      <c r="A118" s="35" t="s">
        <v>146</v>
      </c>
    </row>
    <row r="119" spans="1:23" x14ac:dyDescent="0.2">
      <c r="A119" s="35" t="s">
        <v>147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148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149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150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IF+lsityzkKcrdwqqyN0DwKcjIvQ7F4PLXC+QccFV7mdnh5L0LcseADlNyZ11occ0sg4lpQkg3NQ+Q6Zsngsqg==" saltValue="QZN7hL6Mqu+bmw2kGvzqO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136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1400000</v>
      </c>
      <c r="C10" s="118"/>
      <c r="D10" s="118"/>
      <c r="E10" s="118">
        <f t="shared" ref="E10:E17" si="0">$B10      +$C10      +$D10</f>
        <v>1400000</v>
      </c>
      <c r="F10" s="119">
        <v>1400000</v>
      </c>
      <c r="G10" s="120">
        <v>1400000</v>
      </c>
      <c r="H10" s="119">
        <v>125000</v>
      </c>
      <c r="I10" s="120">
        <v>99181</v>
      </c>
      <c r="J10" s="119">
        <v>363000</v>
      </c>
      <c r="K10" s="120">
        <v>148601</v>
      </c>
      <c r="L10" s="119">
        <v>189000</v>
      </c>
      <c r="M10" s="120">
        <v>197733</v>
      </c>
      <c r="N10" s="119">
        <v>626000</v>
      </c>
      <c r="O10" s="120">
        <v>954484</v>
      </c>
      <c r="P10" s="119">
        <f t="shared" ref="P10:P17" si="1">$H10      +$J10      +$L10      +$N10</f>
        <v>1303000</v>
      </c>
      <c r="Q10" s="120">
        <f t="shared" ref="Q10:Q17" si="2">$I10      +$K10      +$M10      +$O10</f>
        <v>1399999</v>
      </c>
      <c r="R10" s="59">
        <f t="shared" ref="R10:R17" si="3">IF(($L10      =0),0,((($N10      -$L10      )/$L10      )*100))</f>
        <v>231.21693121693121</v>
      </c>
      <c r="S10" s="60">
        <f t="shared" ref="S10:S17" si="4">IF(($M10      =0),0,((($O10      -$M10      )/$M10      )*100))</f>
        <v>382.71355818199288</v>
      </c>
      <c r="T10" s="59">
        <f t="shared" ref="T10:T17" si="5">IF(($E10      =0),0,(($P10      /$E10      )*100))</f>
        <v>93.071428571428569</v>
      </c>
      <c r="U10" s="61">
        <f t="shared" ref="U10:U17" si="6">IF(($E10      =0),0,(($Q10      /$E10      )*100))</f>
        <v>99.999928571428569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1400000</v>
      </c>
      <c r="C17" s="121">
        <f>SUM(C9:C16)</f>
        <v>0</v>
      </c>
      <c r="D17" s="121"/>
      <c r="E17" s="121">
        <f t="shared" si="0"/>
        <v>1400000</v>
      </c>
      <c r="F17" s="122">
        <f t="shared" ref="F17:O17" si="7">SUM(F9:F16)</f>
        <v>1400000</v>
      </c>
      <c r="G17" s="123">
        <f t="shared" si="7"/>
        <v>1400000</v>
      </c>
      <c r="H17" s="122">
        <f t="shared" si="7"/>
        <v>125000</v>
      </c>
      <c r="I17" s="123">
        <f t="shared" si="7"/>
        <v>99181</v>
      </c>
      <c r="J17" s="122">
        <f t="shared" si="7"/>
        <v>363000</v>
      </c>
      <c r="K17" s="123">
        <f t="shared" si="7"/>
        <v>148601</v>
      </c>
      <c r="L17" s="122">
        <f t="shared" si="7"/>
        <v>189000</v>
      </c>
      <c r="M17" s="123">
        <f t="shared" si="7"/>
        <v>197733</v>
      </c>
      <c r="N17" s="122">
        <f t="shared" si="7"/>
        <v>626000</v>
      </c>
      <c r="O17" s="123">
        <f t="shared" si="7"/>
        <v>954484</v>
      </c>
      <c r="P17" s="122">
        <f t="shared" si="1"/>
        <v>1303000</v>
      </c>
      <c r="Q17" s="123">
        <f t="shared" si="2"/>
        <v>1399999</v>
      </c>
      <c r="R17" s="63">
        <f t="shared" si="3"/>
        <v>231.21693121693121</v>
      </c>
      <c r="S17" s="64">
        <f t="shared" si="4"/>
        <v>382.71355818199288</v>
      </c>
      <c r="T17" s="63">
        <f>IF((SUM($E9:$E14))=0,0,(P17/(SUM($E9:$E14))*100))</f>
        <v>93.071428571428569</v>
      </c>
      <c r="U17" s="65">
        <f>IF((SUM($E9:$E14))=0,0,(Q17/(SUM($E9:$E14))*100))</f>
        <v>99.999928571428569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2565000</v>
      </c>
      <c r="C31" s="118"/>
      <c r="D31" s="118"/>
      <c r="E31" s="118">
        <f>$B31      +$C31      +$D31</f>
        <v>2565000</v>
      </c>
      <c r="F31" s="119">
        <v>2565000</v>
      </c>
      <c r="G31" s="120">
        <v>2565000</v>
      </c>
      <c r="H31" s="119">
        <v>1504000</v>
      </c>
      <c r="I31" s="120"/>
      <c r="J31" s="119">
        <v>793000</v>
      </c>
      <c r="K31" s="120">
        <v>1819330</v>
      </c>
      <c r="L31" s="119">
        <v>268000</v>
      </c>
      <c r="M31" s="120">
        <v>567512</v>
      </c>
      <c r="N31" s="119"/>
      <c r="O31" s="120">
        <v>28141</v>
      </c>
      <c r="P31" s="119">
        <f>$H31      +$J31      +$L31      +$N31</f>
        <v>2565000</v>
      </c>
      <c r="Q31" s="120">
        <f>$I31      +$K31      +$M31      +$O31</f>
        <v>2414983</v>
      </c>
      <c r="R31" s="59">
        <f>IF(($L31      =0),0,((($N31      -$L31      )/$L31      )*100))</f>
        <v>-100</v>
      </c>
      <c r="S31" s="60">
        <f>IF(($M31      =0),0,((($O31      -$M31      )/$M31      )*100))</f>
        <v>-95.041338332933933</v>
      </c>
      <c r="T31" s="59">
        <f>IF(($E31      =0),0,(($P31      /$E31      )*100))</f>
        <v>100</v>
      </c>
      <c r="U31" s="61">
        <f>IF(($E31      =0),0,(($Q31      /$E31      )*100))</f>
        <v>94.151384015594545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2565000</v>
      </c>
      <c r="C32" s="121">
        <f>SUM(C28:C31)</f>
        <v>0</v>
      </c>
      <c r="D32" s="121"/>
      <c r="E32" s="121">
        <f>$B32      +$C32      +$D32</f>
        <v>2565000</v>
      </c>
      <c r="F32" s="122">
        <f t="shared" ref="F32:O32" si="16">SUM(F28:F31)</f>
        <v>2565000</v>
      </c>
      <c r="G32" s="123">
        <f t="shared" si="16"/>
        <v>2565000</v>
      </c>
      <c r="H32" s="122">
        <f t="shared" si="16"/>
        <v>1504000</v>
      </c>
      <c r="I32" s="123">
        <f t="shared" si="16"/>
        <v>0</v>
      </c>
      <c r="J32" s="122">
        <f t="shared" si="16"/>
        <v>793000</v>
      </c>
      <c r="K32" s="123">
        <f t="shared" si="16"/>
        <v>1819330</v>
      </c>
      <c r="L32" s="122">
        <f t="shared" si="16"/>
        <v>268000</v>
      </c>
      <c r="M32" s="123">
        <f t="shared" si="16"/>
        <v>567512</v>
      </c>
      <c r="N32" s="122">
        <f t="shared" si="16"/>
        <v>0</v>
      </c>
      <c r="O32" s="123">
        <f t="shared" si="16"/>
        <v>28141</v>
      </c>
      <c r="P32" s="122">
        <f>$H32      +$J32      +$L32      +$N32</f>
        <v>2565000</v>
      </c>
      <c r="Q32" s="123">
        <f>$I32      +$K32      +$M32      +$O32</f>
        <v>2414983</v>
      </c>
      <c r="R32" s="63">
        <f>IF(($L32      =0),0,((($N32      -$L32      )/$L32      )*100))</f>
        <v>-100</v>
      </c>
      <c r="S32" s="64">
        <f>IF(($M32      =0),0,((($O32      -$M32      )/$M32      )*100))</f>
        <v>-95.041338332933933</v>
      </c>
      <c r="T32" s="63">
        <f>IF($E32   =0,0,($P32   /$E32   )*100)</f>
        <v>100</v>
      </c>
      <c r="U32" s="65">
        <f>IF($E32   =0,0,($Q32   /$E32   )*100)</f>
        <v>94.151384015594545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1333000</v>
      </c>
      <c r="C34" s="118"/>
      <c r="D34" s="118"/>
      <c r="E34" s="118">
        <f>$B34      +$C34      +$D34</f>
        <v>1333000</v>
      </c>
      <c r="F34" s="119">
        <v>1333000</v>
      </c>
      <c r="G34" s="120">
        <v>1333000</v>
      </c>
      <c r="H34" s="119"/>
      <c r="I34" s="120"/>
      <c r="J34" s="119">
        <v>645000</v>
      </c>
      <c r="K34" s="120">
        <v>346690</v>
      </c>
      <c r="L34" s="119">
        <v>269000</v>
      </c>
      <c r="M34" s="120">
        <v>467772</v>
      </c>
      <c r="N34" s="119">
        <v>405000</v>
      </c>
      <c r="O34" s="120">
        <v>227645</v>
      </c>
      <c r="P34" s="119">
        <f>$H34      +$J34      +$L34      +$N34</f>
        <v>1319000</v>
      </c>
      <c r="Q34" s="120">
        <f>$I34      +$K34      +$M34      +$O34</f>
        <v>1042107</v>
      </c>
      <c r="R34" s="59">
        <f>IF(($L34      =0),0,((($N34      -$L34      )/$L34      )*100))</f>
        <v>50.557620817843862</v>
      </c>
      <c r="S34" s="60">
        <f>IF(($M34      =0),0,((($O34      -$M34      )/$M34      )*100))</f>
        <v>-51.334197001958216</v>
      </c>
      <c r="T34" s="59">
        <f>IF(($E34      =0),0,(($P34      /$E34      )*100))</f>
        <v>98.949737434358582</v>
      </c>
      <c r="U34" s="61">
        <f>IF(($E34      =0),0,(($Q34      /$E34      )*100))</f>
        <v>78.17756939234809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1333000</v>
      </c>
      <c r="C35" s="121">
        <f>C34</f>
        <v>0</v>
      </c>
      <c r="D35" s="121"/>
      <c r="E35" s="121">
        <f>$B35      +$C35      +$D35</f>
        <v>1333000</v>
      </c>
      <c r="F35" s="122">
        <f t="shared" ref="F35:O35" si="17">F34</f>
        <v>1333000</v>
      </c>
      <c r="G35" s="123">
        <f t="shared" si="17"/>
        <v>1333000</v>
      </c>
      <c r="H35" s="122">
        <f t="shared" si="17"/>
        <v>0</v>
      </c>
      <c r="I35" s="123">
        <f t="shared" si="17"/>
        <v>0</v>
      </c>
      <c r="J35" s="122">
        <f t="shared" si="17"/>
        <v>645000</v>
      </c>
      <c r="K35" s="123">
        <f t="shared" si="17"/>
        <v>346690</v>
      </c>
      <c r="L35" s="122">
        <f t="shared" si="17"/>
        <v>269000</v>
      </c>
      <c r="M35" s="123">
        <f t="shared" si="17"/>
        <v>467772</v>
      </c>
      <c r="N35" s="122">
        <f t="shared" si="17"/>
        <v>405000</v>
      </c>
      <c r="O35" s="123">
        <f t="shared" si="17"/>
        <v>227645</v>
      </c>
      <c r="P35" s="122">
        <f>$H35      +$J35      +$L35      +$N35</f>
        <v>1319000</v>
      </c>
      <c r="Q35" s="123">
        <f>$I35      +$K35      +$M35      +$O35</f>
        <v>1042107</v>
      </c>
      <c r="R35" s="63">
        <f>IF(($L35      =0),0,((($N35      -$L35      )/$L35      )*100))</f>
        <v>50.557620817843862</v>
      </c>
      <c r="S35" s="64">
        <f>IF(($M35      =0),0,((($O35      -$M35      )/$M35      )*100))</f>
        <v>-51.334197001958216</v>
      </c>
      <c r="T35" s="63">
        <f>IF($E35   =0,0,($P35   /$E35   )*100)</f>
        <v>98.949737434358582</v>
      </c>
      <c r="U35" s="65">
        <f>IF($E35   =0,0,($Q35   /$E35   )*100)</f>
        <v>78.17756939234809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5298000</v>
      </c>
      <c r="C69" s="130">
        <f>SUM(C9:C16,C19:C25,C28:C31,C34,C37:C41,C44:C54,C57:C60,C63:C67)</f>
        <v>0</v>
      </c>
      <c r="D69" s="130"/>
      <c r="E69" s="130">
        <f t="shared" si="35"/>
        <v>5298000</v>
      </c>
      <c r="F69" s="131">
        <f t="shared" ref="F69:O69" si="43">SUM(F9:F16,F19:F25,F28:F31,F34,F37:F41,F44:F54,F57:F60,F63:F67)</f>
        <v>5298000</v>
      </c>
      <c r="G69" s="132">
        <f t="shared" si="43"/>
        <v>5298000</v>
      </c>
      <c r="H69" s="131">
        <f t="shared" si="43"/>
        <v>1629000</v>
      </c>
      <c r="I69" s="132">
        <f t="shared" si="43"/>
        <v>99181</v>
      </c>
      <c r="J69" s="131">
        <f t="shared" si="43"/>
        <v>1801000</v>
      </c>
      <c r="K69" s="132">
        <f t="shared" si="43"/>
        <v>2314621</v>
      </c>
      <c r="L69" s="131">
        <f t="shared" si="43"/>
        <v>726000</v>
      </c>
      <c r="M69" s="132">
        <f t="shared" si="43"/>
        <v>1233017</v>
      </c>
      <c r="N69" s="131">
        <f t="shared" si="43"/>
        <v>1031000</v>
      </c>
      <c r="O69" s="132">
        <f t="shared" si="43"/>
        <v>1210270</v>
      </c>
      <c r="P69" s="131">
        <f t="shared" si="36"/>
        <v>5187000</v>
      </c>
      <c r="Q69" s="132">
        <f t="shared" si="37"/>
        <v>4857089</v>
      </c>
      <c r="R69" s="72">
        <f t="shared" si="38"/>
        <v>42.011019283746556</v>
      </c>
      <c r="S69" s="73">
        <f t="shared" si="39"/>
        <v>-1.8448245239116736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97.9048697621744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91.677784069460174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/>
      <c r="C71" s="118">
        <v>18972000</v>
      </c>
      <c r="D71" s="118"/>
      <c r="E71" s="118">
        <f>$B71      +$C71      +$D71</f>
        <v>18972000</v>
      </c>
      <c r="F71" s="119">
        <v>18972000</v>
      </c>
      <c r="G71" s="120">
        <v>18972000</v>
      </c>
      <c r="H71" s="119"/>
      <c r="I71" s="120"/>
      <c r="J71" s="119">
        <v>5944000</v>
      </c>
      <c r="K71" s="120">
        <v>4500765</v>
      </c>
      <c r="L71" s="119">
        <v>979000</v>
      </c>
      <c r="M71" s="120">
        <v>2921157</v>
      </c>
      <c r="N71" s="119">
        <v>126000</v>
      </c>
      <c r="O71" s="120">
        <v>3815740</v>
      </c>
      <c r="P71" s="119">
        <f>$H71      +$J71      +$L71      +$N71</f>
        <v>7049000</v>
      </c>
      <c r="Q71" s="120">
        <f>$I71      +$K71      +$M71      +$O71</f>
        <v>11237662</v>
      </c>
      <c r="R71" s="59">
        <f>IF(($L71      =0),0,((($N71      -$L71      )/$L71      )*100))</f>
        <v>-87.12972420837589</v>
      </c>
      <c r="S71" s="60">
        <f>IF(($M71      =0),0,((($O71      -$M71      )/$M71      )*100))</f>
        <v>30.624269767082019</v>
      </c>
      <c r="T71" s="59">
        <f>IF(($E71      =0),0,(($P71      /$E71      )*100))</f>
        <v>37.154754374868226</v>
      </c>
      <c r="U71" s="61">
        <f>IF(($E71      =0),0,(($Q71      /$E71      )*100))</f>
        <v>59.232880033733927</v>
      </c>
      <c r="V71" s="119">
        <v>4738000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0</v>
      </c>
      <c r="C73" s="127">
        <f>SUM(C71:C72)</f>
        <v>18972000</v>
      </c>
      <c r="D73" s="127"/>
      <c r="E73" s="127">
        <f>$B73      +$C73      +$D73</f>
        <v>18972000</v>
      </c>
      <c r="F73" s="128">
        <f t="shared" ref="F73:O73" si="44">SUM(F71:F72)</f>
        <v>18972000</v>
      </c>
      <c r="G73" s="129">
        <f t="shared" si="44"/>
        <v>18972000</v>
      </c>
      <c r="H73" s="128">
        <f t="shared" si="44"/>
        <v>0</v>
      </c>
      <c r="I73" s="129">
        <f t="shared" si="44"/>
        <v>0</v>
      </c>
      <c r="J73" s="128">
        <f t="shared" si="44"/>
        <v>5944000</v>
      </c>
      <c r="K73" s="129">
        <f t="shared" si="44"/>
        <v>4500765</v>
      </c>
      <c r="L73" s="128">
        <f t="shared" si="44"/>
        <v>979000</v>
      </c>
      <c r="M73" s="129">
        <f t="shared" si="44"/>
        <v>2921157</v>
      </c>
      <c r="N73" s="128">
        <f t="shared" si="44"/>
        <v>126000</v>
      </c>
      <c r="O73" s="129">
        <f t="shared" si="44"/>
        <v>3815740</v>
      </c>
      <c r="P73" s="128">
        <f>$H73      +$J73      +$L73      +$N73</f>
        <v>7049000</v>
      </c>
      <c r="Q73" s="129">
        <f>$I73      +$K73      +$M73      +$O73</f>
        <v>11237662</v>
      </c>
      <c r="R73" s="68">
        <f>IF(($L73      =0),0,((($N73      -$L73      )/$L73      )*100))</f>
        <v>-87.12972420837589</v>
      </c>
      <c r="S73" s="69">
        <f>IF(($M73      =0),0,((($O73      -$M73      )/$M73      )*100))</f>
        <v>30.624269767082019</v>
      </c>
      <c r="T73" s="68">
        <f>IF(($E71      =0),0,(($P71      /$E71      )*100))</f>
        <v>37.154754374868226</v>
      </c>
      <c r="U73" s="70">
        <f>IF($E71   =0,0,($Q71   /$E71 )*100)</f>
        <v>59.232880033733927</v>
      </c>
      <c r="V73" s="128">
        <f>SUM(V71:V72)</f>
        <v>4738000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0</v>
      </c>
      <c r="C74" s="130">
        <f>SUM(C71:C72)</f>
        <v>18972000</v>
      </c>
      <c r="D74" s="130"/>
      <c r="E74" s="130">
        <f>$B74      +$C74      +$D74</f>
        <v>18972000</v>
      </c>
      <c r="F74" s="131">
        <f t="shared" ref="F74:O74" si="45">SUM(F71:F72)</f>
        <v>18972000</v>
      </c>
      <c r="G74" s="132">
        <f t="shared" si="45"/>
        <v>18972000</v>
      </c>
      <c r="H74" s="131">
        <f t="shared" si="45"/>
        <v>0</v>
      </c>
      <c r="I74" s="132">
        <f t="shared" si="45"/>
        <v>0</v>
      </c>
      <c r="J74" s="131">
        <f t="shared" si="45"/>
        <v>5944000</v>
      </c>
      <c r="K74" s="132">
        <f t="shared" si="45"/>
        <v>4500765</v>
      </c>
      <c r="L74" s="131">
        <f t="shared" si="45"/>
        <v>979000</v>
      </c>
      <c r="M74" s="132">
        <f t="shared" si="45"/>
        <v>2921157</v>
      </c>
      <c r="N74" s="131">
        <f t="shared" si="45"/>
        <v>126000</v>
      </c>
      <c r="O74" s="132">
        <f t="shared" si="45"/>
        <v>3815740</v>
      </c>
      <c r="P74" s="131">
        <f>$H74      +$J74      +$L74      +$N74</f>
        <v>7049000</v>
      </c>
      <c r="Q74" s="132">
        <f>$I74      +$K74      +$M74      +$O74</f>
        <v>11237662</v>
      </c>
      <c r="R74" s="72">
        <f>IF(($L74      =0),0,((($N74      -$L74      )/$L74      )*100))</f>
        <v>-87.12972420837589</v>
      </c>
      <c r="S74" s="73">
        <f>IF(($M74      =0),0,((($O74      -$M74      )/$M74      )*100))</f>
        <v>30.624269767082019</v>
      </c>
      <c r="T74" s="72">
        <f>IF(($E71      =0),0,(($P71      /$E71      )*100))</f>
        <v>37.154754374868226</v>
      </c>
      <c r="U74" s="76">
        <f>IF($E71   =0,0,($Q71   /$E71 )*100)</f>
        <v>59.232880033733927</v>
      </c>
      <c r="V74" s="131">
        <f>SUM(V71:V72)</f>
        <v>4738000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5298000</v>
      </c>
      <c r="C75" s="130">
        <f>SUM(C9:C16,C19:C25,C28:C31,C34,C37:C41,C44:C54,C57:C60,C63:C67,C71:C72)</f>
        <v>18972000</v>
      </c>
      <c r="D75" s="130"/>
      <c r="E75" s="130">
        <f>$B75      +$C75      +$D75</f>
        <v>24270000</v>
      </c>
      <c r="F75" s="131">
        <f t="shared" ref="F75:O75" si="46">SUM(F9:F16,F19:F25,F28:F31,F34,F37:F41,F44:F54,F57:F60,F63:F67,F71:F72)</f>
        <v>24270000</v>
      </c>
      <c r="G75" s="132">
        <f t="shared" si="46"/>
        <v>24270000</v>
      </c>
      <c r="H75" s="131">
        <f t="shared" si="46"/>
        <v>1629000</v>
      </c>
      <c r="I75" s="132">
        <f t="shared" si="46"/>
        <v>99181</v>
      </c>
      <c r="J75" s="131">
        <f t="shared" si="46"/>
        <v>7745000</v>
      </c>
      <c r="K75" s="132">
        <f t="shared" si="46"/>
        <v>6815386</v>
      </c>
      <c r="L75" s="131">
        <f t="shared" si="46"/>
        <v>1705000</v>
      </c>
      <c r="M75" s="132">
        <f t="shared" si="46"/>
        <v>4154174</v>
      </c>
      <c r="N75" s="131">
        <f t="shared" si="46"/>
        <v>1157000</v>
      </c>
      <c r="O75" s="132">
        <f t="shared" si="46"/>
        <v>5026010</v>
      </c>
      <c r="P75" s="131">
        <f>$H75      +$J75      +$L75      +$N75</f>
        <v>12236000</v>
      </c>
      <c r="Q75" s="132">
        <f>$I75      +$K75      +$M75      +$O75</f>
        <v>16094751</v>
      </c>
      <c r="R75" s="72">
        <f>IF(($L75      =0),0,((($N75      -$L75      )/$L75      )*100))</f>
        <v>-32.140762463343108</v>
      </c>
      <c r="S75" s="73">
        <f>IF(($M75      =0),0,((($O75      -$M75      )/$M75      )*100))</f>
        <v>20.986988026982019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50.416151627523689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66.315414091470942</v>
      </c>
      <c r="V75" s="131">
        <f>SUM(V9:V16,V19:V25,V28:V31,V34,V37:V41,V44:V54,V57:V60,V63:V67,V71:V72)</f>
        <v>4738000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137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138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139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140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141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142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143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144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145</v>
      </c>
    </row>
    <row r="118" spans="1:23" x14ac:dyDescent="0.2">
      <c r="A118" s="35" t="s">
        <v>146</v>
      </c>
    </row>
    <row r="119" spans="1:23" x14ac:dyDescent="0.2">
      <c r="A119" s="35" t="s">
        <v>147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148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149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150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xCTi5Z2MEDgHePwTpsitM3j3R3B6tbuiXxArnhSH63foV9lb/b85LrMctE8VoIq0zaP+gjeXjrR9l+Z4F1oLUQ==" saltValue="BeWxHSjSToyJ3Sg2JOsdO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1" manualBreakCount="1">
    <brk id="7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80B2817F7142BDA8FC189E5C25E0" ma:contentTypeVersion="" ma:contentTypeDescription="Create a new document." ma:contentTypeScope="" ma:versionID="75376c72745cdc6c9a807e736cb2f9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f2915bc449c9eb1438cf294b3051d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B8EA805-AF0F-4DCE-B70A-92904B30AFF4}"/>
</file>

<file path=customXml/itemProps2.xml><?xml version="1.0" encoding="utf-8"?>
<ds:datastoreItem xmlns:ds="http://schemas.openxmlformats.org/officeDocument/2006/customXml" ds:itemID="{603B5760-E50D-4417-94E1-FEAEB1212268}"/>
</file>

<file path=customXml/itemProps3.xml><?xml version="1.0" encoding="utf-8"?>
<ds:datastoreItem xmlns:ds="http://schemas.openxmlformats.org/officeDocument/2006/customXml" ds:itemID="{D73A1ADE-13C7-42DA-8A6A-6C7437196A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24</vt:i4>
      </vt:variant>
    </vt:vector>
  </HeadingPairs>
  <TitlesOfParts>
    <vt:vector size="48" baseType="lpstr">
      <vt:lpstr>Summary</vt:lpstr>
      <vt:lpstr>MAN</vt:lpstr>
      <vt:lpstr>FS161</vt:lpstr>
      <vt:lpstr>FS162</vt:lpstr>
      <vt:lpstr>FS163</vt:lpstr>
      <vt:lpstr>DC16</vt:lpstr>
      <vt:lpstr>FS181</vt:lpstr>
      <vt:lpstr>FS182</vt:lpstr>
      <vt:lpstr>FS183</vt:lpstr>
      <vt:lpstr>FS184</vt:lpstr>
      <vt:lpstr>FS185</vt:lpstr>
      <vt:lpstr>DC18</vt:lpstr>
      <vt:lpstr>FS191</vt:lpstr>
      <vt:lpstr>FS192</vt:lpstr>
      <vt:lpstr>FS193</vt:lpstr>
      <vt:lpstr>FS194</vt:lpstr>
      <vt:lpstr>FS195</vt:lpstr>
      <vt:lpstr>FS196</vt:lpstr>
      <vt:lpstr>DC19</vt:lpstr>
      <vt:lpstr>FS201</vt:lpstr>
      <vt:lpstr>FS203</vt:lpstr>
      <vt:lpstr>FS204</vt:lpstr>
      <vt:lpstr>FS205</vt:lpstr>
      <vt:lpstr>DC20</vt:lpstr>
      <vt:lpstr>'DC16'!Print_Area</vt:lpstr>
      <vt:lpstr>'DC18'!Print_Area</vt:lpstr>
      <vt:lpstr>'DC19'!Print_Area</vt:lpstr>
      <vt:lpstr>'DC20'!Print_Area</vt:lpstr>
      <vt:lpstr>'FS161'!Print_Area</vt:lpstr>
      <vt:lpstr>'FS162'!Print_Area</vt:lpstr>
      <vt:lpstr>'FS163'!Print_Area</vt:lpstr>
      <vt:lpstr>'FS181'!Print_Area</vt:lpstr>
      <vt:lpstr>'FS182'!Print_Area</vt:lpstr>
      <vt:lpstr>'FS183'!Print_Area</vt:lpstr>
      <vt:lpstr>'FS184'!Print_Area</vt:lpstr>
      <vt:lpstr>'FS185'!Print_Area</vt:lpstr>
      <vt:lpstr>'FS191'!Print_Area</vt:lpstr>
      <vt:lpstr>'FS192'!Print_Area</vt:lpstr>
      <vt:lpstr>'FS193'!Print_Area</vt:lpstr>
      <vt:lpstr>'FS194'!Print_Area</vt:lpstr>
      <vt:lpstr>'FS195'!Print_Area</vt:lpstr>
      <vt:lpstr>'FS196'!Print_Area</vt:lpstr>
      <vt:lpstr>'FS201'!Print_Area</vt:lpstr>
      <vt:lpstr>'FS203'!Print_Area</vt:lpstr>
      <vt:lpstr>'FS204'!Print_Area</vt:lpstr>
      <vt:lpstr>'FS205'!Print_Area</vt:lpstr>
      <vt:lpstr>MAN!Print_Area</vt:lpstr>
      <vt:lpstr>Summary!Print_Area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Local Goverment Database</cp:lastModifiedBy>
  <dcterms:created xsi:type="dcterms:W3CDTF">2026-08-03T09:17:19Z</dcterms:created>
  <dcterms:modified xsi:type="dcterms:W3CDTF">2026-08-03T09:17:19Z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0x010100E8C280B2817F7142BDA8FC189E5C25E0</vt:lpwstr>
  </property>
</Properties>
</file>